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canon.net\folder\拡張フォルダ\キヤノン公式サイト制作データ\Webサイト制作\コンテンツ\2024\2024-IR\0424_決算\ir-e15\ir-e15\historical\"/>
    </mc:Choice>
  </mc:AlternateContent>
  <xr:revisionPtr revIDLastSave="0" documentId="13_ncr:1_{9A06436E-F319-40EA-908A-B45D78A8857D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0" sheetId="1" r:id="rId1"/>
    <sheet name="1" sheetId="11" r:id="rId2"/>
    <sheet name="2" sheetId="13" r:id="rId3"/>
    <sheet name="3" sheetId="15" r:id="rId4"/>
  </sheets>
  <definedNames>
    <definedName name="_xlnm.Print_Area" localSheetId="0">'0'!$A$1:$C$24</definedName>
    <definedName name="_xlnm.Print_Area" localSheetId="1">'1'!$A$1:$N$50</definedName>
    <definedName name="_xlnm.Print_Area" localSheetId="2">'2'!$A$1:$N$39</definedName>
    <definedName name="_xlnm.Print_Area" localSheetId="3">'3'!$A$1:$N$20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3" l="1"/>
  <c r="E32" i="13"/>
  <c r="D32" i="13"/>
  <c r="C32" i="13"/>
  <c r="F31" i="13"/>
  <c r="E31" i="13"/>
  <c r="D31" i="13"/>
  <c r="C31" i="13"/>
  <c r="F21" i="13"/>
  <c r="E21" i="13"/>
  <c r="D21" i="13"/>
  <c r="C21" i="13"/>
  <c r="F13" i="13"/>
  <c r="E13" i="13"/>
  <c r="D13" i="13"/>
  <c r="C13" i="13"/>
  <c r="F17" i="13"/>
  <c r="E17" i="13"/>
  <c r="D17" i="13"/>
  <c r="C17" i="13"/>
  <c r="F9" i="13"/>
  <c r="E9" i="13"/>
  <c r="D9" i="13"/>
  <c r="C9" i="13"/>
  <c r="G43" i="11"/>
  <c r="G44" i="11" s="1"/>
  <c r="F43" i="11"/>
  <c r="F44" i="11" s="1"/>
  <c r="E43" i="11"/>
  <c r="E44" i="11" s="1"/>
  <c r="D43" i="11"/>
  <c r="D44" i="11" s="1"/>
  <c r="C43" i="11"/>
  <c r="C44" i="11" s="1"/>
  <c r="E34" i="11"/>
  <c r="D34" i="11"/>
  <c r="G33" i="11"/>
  <c r="G34" i="11" s="1"/>
  <c r="G29" i="11"/>
  <c r="E29" i="11"/>
  <c r="D29" i="11"/>
  <c r="C29" i="11"/>
  <c r="F27" i="11"/>
  <c r="G26" i="11"/>
  <c r="C26" i="11"/>
  <c r="F21" i="11"/>
  <c r="F22" i="11" s="1"/>
  <c r="F19" i="11"/>
  <c r="G18" i="11"/>
  <c r="G21" i="11" s="1"/>
  <c r="E18" i="11"/>
  <c r="E21" i="11" s="1"/>
  <c r="E22" i="11" s="1"/>
  <c r="D18" i="11"/>
  <c r="D21" i="11" s="1"/>
  <c r="D22" i="11" s="1"/>
  <c r="C18" i="11"/>
  <c r="C21" i="11" s="1"/>
  <c r="F14" i="11"/>
  <c r="E14" i="11"/>
  <c r="D14" i="11"/>
  <c r="C14" i="11"/>
  <c r="F28" i="11" l="1"/>
  <c r="F29" i="11" s="1"/>
  <c r="F33" i="13"/>
  <c r="C33" i="13"/>
  <c r="D33" i="13"/>
  <c r="E33" i="13"/>
  <c r="C19" i="11"/>
  <c r="D19" i="11"/>
  <c r="E19" i="11"/>
  <c r="G19" i="11"/>
  <c r="F31" i="11" l="1"/>
  <c r="F33" i="11" s="1"/>
  <c r="F34" i="11" s="1"/>
</calcChain>
</file>

<file path=xl/sharedStrings.xml><?xml version="1.0" encoding="utf-8"?>
<sst xmlns="http://schemas.openxmlformats.org/spreadsheetml/2006/main" count="134" uniqueCount="78">
  <si>
    <t>Page</t>
  </si>
  <si>
    <t>(Millions of yen)</t>
  </si>
  <si>
    <t>% of sales</t>
  </si>
  <si>
    <t>Operating profit</t>
  </si>
  <si>
    <t>Other income (deductions):</t>
  </si>
  <si>
    <t>Interest expenses</t>
  </si>
  <si>
    <t>Other, net</t>
  </si>
  <si>
    <t>Income taxes</t>
  </si>
  <si>
    <t>Total</t>
  </si>
  <si>
    <t>Japan</t>
  </si>
  <si>
    <t>Overseas:</t>
  </si>
  <si>
    <t>Americas</t>
  </si>
  <si>
    <t>Europe</t>
  </si>
  <si>
    <t>Overseas total</t>
  </si>
  <si>
    <t xml:space="preserve">Net sales </t>
  </si>
  <si>
    <t>Consolidated:</t>
  </si>
  <si>
    <t>1st quarter</t>
  </si>
  <si>
    <t>3rd quarter</t>
  </si>
  <si>
    <t>4th quarter</t>
  </si>
  <si>
    <t>Total of net sales</t>
    <phoneticPr fontId="2"/>
  </si>
  <si>
    <t>Interest and dividend income</t>
  </si>
  <si>
    <t xml:space="preserve">Quarterly Statement </t>
    <phoneticPr fontId="2"/>
  </si>
  <si>
    <t xml:space="preserve"> 1. Quarterly Statement </t>
    <phoneticPr fontId="2"/>
  </si>
  <si>
    <t xml:space="preserve"> 3. Breakdown of Product Sales within Business Unit</t>
    <phoneticPr fontId="2"/>
  </si>
  <si>
    <t>Operating profit</t>
    <phoneticPr fontId="2"/>
  </si>
  <si>
    <t>Cost of sales</t>
    <phoneticPr fontId="2"/>
  </si>
  <si>
    <t>Income before income taxes</t>
    <phoneticPr fontId="2"/>
  </si>
  <si>
    <t>Historical Quarterly Data (Consolidated)</t>
    <phoneticPr fontId="2"/>
  </si>
  <si>
    <t>Statements of Income</t>
    <phoneticPr fontId="2"/>
  </si>
  <si>
    <t>Total</t>
    <phoneticPr fontId="2"/>
  </si>
  <si>
    <t>Eliminations</t>
    <phoneticPr fontId="2"/>
  </si>
  <si>
    <t>Asia and Oceania</t>
    <phoneticPr fontId="2"/>
  </si>
  <si>
    <t>Consolidated net income</t>
    <phoneticPr fontId="2"/>
  </si>
  <si>
    <t>Less:Net income attributable to noncontrolling interest</t>
    <phoneticPr fontId="2"/>
  </si>
  <si>
    <t>Net income attributable to Canon Inc.</t>
    <phoneticPr fontId="2"/>
  </si>
  <si>
    <t>Net Sales</t>
    <phoneticPr fontId="2"/>
  </si>
  <si>
    <t xml:space="preserve">Breakdown of Product Sales within Business Unit </t>
    <phoneticPr fontId="2"/>
  </si>
  <si>
    <t>Table of Contents</t>
    <phoneticPr fontId="2"/>
  </si>
  <si>
    <t>Operating Expenses</t>
    <phoneticPr fontId="2"/>
  </si>
  <si>
    <t>Net Sales by Business Unit, Statements of Income, and Net Sales by Region</t>
    <phoneticPr fontId="2"/>
  </si>
  <si>
    <t>Segment Information</t>
    <phoneticPr fontId="2"/>
  </si>
  <si>
    <t>Net Sales by Region</t>
    <phoneticPr fontId="2"/>
  </si>
  <si>
    <t>Net Sales by Business Unit</t>
    <phoneticPr fontId="2"/>
  </si>
  <si>
    <t xml:space="preserve"> 2. Segment Information</t>
    <phoneticPr fontId="2"/>
  </si>
  <si>
    <t>Printing</t>
    <phoneticPr fontId="2"/>
  </si>
  <si>
    <t>Imaging</t>
    <phoneticPr fontId="2"/>
  </si>
  <si>
    <t>Printing:</t>
    <phoneticPr fontId="2"/>
  </si>
  <si>
    <t>Imaging:</t>
    <phoneticPr fontId="2"/>
  </si>
  <si>
    <t>Medical:</t>
    <phoneticPr fontId="2"/>
  </si>
  <si>
    <r>
      <t>(New Segment</t>
    </r>
    <r>
      <rPr>
        <sz val="12"/>
        <rFont val="ＭＳ Ｐ明朝"/>
        <family val="1"/>
        <charset val="128"/>
      </rPr>
      <t>）</t>
    </r>
    <phoneticPr fontId="2"/>
  </si>
  <si>
    <r>
      <t>(New Segment</t>
    </r>
    <r>
      <rPr>
        <sz val="10"/>
        <rFont val="ＭＳ Ｐ明朝"/>
        <family val="1"/>
        <charset val="128"/>
      </rPr>
      <t>）</t>
    </r>
    <phoneticPr fontId="2"/>
  </si>
  <si>
    <t>2nd quarter</t>
    <phoneticPr fontId="2"/>
  </si>
  <si>
    <t>Imaging:</t>
    <phoneticPr fontId="15"/>
  </si>
  <si>
    <t>Production</t>
    <phoneticPr fontId="2"/>
  </si>
  <si>
    <t>Office &amp; Others</t>
    <phoneticPr fontId="2"/>
  </si>
  <si>
    <t>Camera</t>
    <phoneticPr fontId="15"/>
  </si>
  <si>
    <t>Network cameras &amp; Others</t>
    <phoneticPr fontId="2"/>
  </si>
  <si>
    <t>Office MFDs</t>
    <phoneticPr fontId="2"/>
  </si>
  <si>
    <t>Laser Printers</t>
    <phoneticPr fontId="15"/>
  </si>
  <si>
    <t xml:space="preserve">Industrial equipment </t>
    <phoneticPr fontId="2"/>
  </si>
  <si>
    <t>Inkjet printers</t>
    <phoneticPr fontId="2"/>
  </si>
  <si>
    <t>(Millions of yen)</t>
    <phoneticPr fontId="2"/>
  </si>
  <si>
    <t>(Billions of yen)</t>
    <phoneticPr fontId="2"/>
  </si>
  <si>
    <t>3rd quarter</t>
    <phoneticPr fontId="2"/>
  </si>
  <si>
    <t>Industrial</t>
    <phoneticPr fontId="2"/>
  </si>
  <si>
    <t>Others &amp; Corporate</t>
    <phoneticPr fontId="2"/>
  </si>
  <si>
    <t>Others &amp; Corporate:</t>
    <phoneticPr fontId="2"/>
  </si>
  <si>
    <t>Eliminations:</t>
    <phoneticPr fontId="2"/>
  </si>
  <si>
    <t xml:space="preserve">Optical equipment </t>
    <phoneticPr fontId="2"/>
  </si>
  <si>
    <t>Industrial:</t>
    <phoneticPr fontId="15"/>
  </si>
  <si>
    <t>April 24, 2024</t>
    <phoneticPr fontId="2"/>
  </si>
  <si>
    <t>*From the fourth quarter of 2022, the name and structure of segments, previously known as the Industrial &amp; Others Business Unit and Corporate &amp; Eliminations, were change to the Industrial Business Unit and Others &amp; Corporate.  
The figures for 2022 were also reclassified.</t>
    <phoneticPr fontId="2"/>
  </si>
  <si>
    <t>Industrial:</t>
    <phoneticPr fontId="2"/>
  </si>
  <si>
    <t>Gross profit</t>
    <phoneticPr fontId="2"/>
  </si>
  <si>
    <t>Medical</t>
    <phoneticPr fontId="2"/>
  </si>
  <si>
    <t xml:space="preserve">*From 2023, a business previously included in Others &amp; Corporate was added to the Printing Business Unit. The figures for 2022 were also reclassified.
</t>
    <phoneticPr fontId="2"/>
  </si>
  <si>
    <t xml:space="preserve">*From the first quarter of 2024, some reclassification between Others &amp; Corporate and Eliminations was made to manage the performance of reportable segments more appropriately. The figures for 2023 were also reclassified.	</t>
    <phoneticPr fontId="2"/>
  </si>
  <si>
    <t>*From the first quarter of 2024, some reclassification between Others &amp; Corporate and Eliminations was made to manage the performance of reportable segments more appropriately. The figures for 2023 were also reclassified.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</si>
</sst>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;&quot;▲&quot;#,##0"/>
    <numFmt numFmtId="177" formatCode="0.00%;&quot;▲&quot;0.00%"/>
    <numFmt numFmtId="178" formatCode="yyyy/mm/dd"/>
    <numFmt numFmtId="179" formatCode="#,##0_);\(#,##0\)"/>
    <numFmt numFmtId="180" formatCode="0.0%_);\(0.0%\)"/>
    <numFmt numFmtId="181" formatCode="0_);\(0\)"/>
    <numFmt numFmtId="182" formatCode="\+#,##0_);\(#,##0\);0_)"/>
    <numFmt numFmtId="183" formatCode="\+0.0%_);\(0.0%\);0.0%_)"/>
    <numFmt numFmtId="184" formatCode="\+0.00%_);\(0.00%\);0.00%_)"/>
    <numFmt numFmtId="185" formatCode="\+#,##0.0_);\(#,##0.0\);0.0_)"/>
    <numFmt numFmtId="186" formatCode="\+#,##0.00_);\(#,##0.00\);0.00_)"/>
    <numFmt numFmtId="187" formatCode="#,##0.0_);\(#,##0.0\)"/>
    <numFmt numFmtId="188" formatCode="#,##0.00_);\(#,##0.00\)"/>
    <numFmt numFmtId="189" formatCode="0."/>
    <numFmt numFmtId="190" formatCode="@*."/>
    <numFmt numFmtId="191" formatCode="#,##0_ "/>
    <numFmt numFmtId="192" formatCode="#,##0.0_ "/>
  </numFmts>
  <fonts count="19" x14ac:knownFonts="1"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179" fontId="0" fillId="0" borderId="0"/>
    <xf numFmtId="20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1" fillId="2" borderId="0" applyNumberFormat="0" applyFont="0" applyBorder="0" applyAlignment="0">
      <protection locked="0"/>
    </xf>
    <xf numFmtId="49" fontId="1" fillId="0" borderId="0" applyFont="0" applyFill="0" applyBorder="0" applyAlignment="0" applyProtection="0"/>
  </cellStyleXfs>
  <cellXfs count="121">
    <xf numFmtId="179" fontId="0" fillId="0" borderId="0" xfId="0"/>
    <xf numFmtId="179" fontId="3" fillId="3" borderId="0" xfId="0" applyFont="1" applyFill="1"/>
    <xf numFmtId="179" fontId="3" fillId="3" borderId="0" xfId="0" applyFont="1" applyFill="1" applyBorder="1"/>
    <xf numFmtId="179" fontId="3" fillId="3" borderId="0" xfId="0" applyFont="1" applyFill="1" applyBorder="1" applyAlignment="1">
      <alignment horizontal="centerContinuous"/>
    </xf>
    <xf numFmtId="179" fontId="5" fillId="3" borderId="0" xfId="0" applyFont="1" applyFill="1" applyBorder="1" applyAlignment="1">
      <alignment horizontal="centerContinuous"/>
    </xf>
    <xf numFmtId="179" fontId="5" fillId="3" borderId="0" xfId="0" applyFont="1" applyFill="1" applyBorder="1" applyAlignment="1">
      <alignment horizontal="center"/>
    </xf>
    <xf numFmtId="179" fontId="11" fillId="3" borderId="0" xfId="0" applyFont="1" applyFill="1" applyBorder="1" applyAlignment="1">
      <alignment horizontal="center"/>
    </xf>
    <xf numFmtId="179" fontId="4" fillId="3" borderId="0" xfId="0" applyFont="1" applyFill="1" applyBorder="1" applyAlignment="1">
      <alignment horizontal="centerContinuous"/>
    </xf>
    <xf numFmtId="179" fontId="6" fillId="3" borderId="0" xfId="0" applyFont="1" applyFill="1" applyBorder="1" applyAlignment="1">
      <alignment horizontal="center"/>
    </xf>
    <xf numFmtId="179" fontId="4" fillId="3" borderId="0" xfId="0" applyFont="1" applyFill="1" applyBorder="1"/>
    <xf numFmtId="179" fontId="4" fillId="3" borderId="0" xfId="0" applyFont="1" applyFill="1" applyBorder="1" applyAlignment="1">
      <alignment horizontal="right"/>
    </xf>
    <xf numFmtId="189" fontId="4" fillId="3" borderId="0" xfId="0" applyNumberFormat="1" applyFont="1" applyFill="1" applyBorder="1" applyAlignment="1">
      <alignment horizontal="right"/>
    </xf>
    <xf numFmtId="190" fontId="4" fillId="3" borderId="0" xfId="0" applyNumberFormat="1" applyFont="1" applyFill="1" applyBorder="1"/>
    <xf numFmtId="179" fontId="4" fillId="3" borderId="0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 indent="2"/>
    </xf>
    <xf numFmtId="179" fontId="3" fillId="3" borderId="0" xfId="0" applyFont="1" applyFill="1" applyBorder="1" applyAlignment="1">
      <alignment horizontal="center"/>
    </xf>
    <xf numFmtId="179" fontId="7" fillId="0" borderId="0" xfId="0" applyFont="1" applyFill="1" applyBorder="1"/>
    <xf numFmtId="179" fontId="3" fillId="0" borderId="0" xfId="0" applyFont="1" applyFill="1" applyBorder="1"/>
    <xf numFmtId="179" fontId="3" fillId="0" borderId="0" xfId="0" applyFont="1" applyFill="1"/>
    <xf numFmtId="179" fontId="16" fillId="0" borderId="0" xfId="0" applyFont="1" applyFill="1"/>
    <xf numFmtId="181" fontId="8" fillId="0" borderId="2" xfId="6" applyFont="1" applyFill="1" applyBorder="1" applyAlignment="1">
      <alignment horizontal="center"/>
    </xf>
    <xf numFmtId="181" fontId="8" fillId="0" borderId="0" xfId="6" applyFont="1" applyFill="1" applyAlignment="1">
      <alignment horizontal="center"/>
    </xf>
    <xf numFmtId="181" fontId="8" fillId="0" borderId="4" xfId="6" applyFont="1" applyFill="1" applyBorder="1" applyAlignment="1">
      <alignment horizontal="center"/>
    </xf>
    <xf numFmtId="181" fontId="8" fillId="0" borderId="0" xfId="6" applyFont="1" applyFill="1" applyBorder="1" applyAlignment="1">
      <alignment horizontal="center"/>
    </xf>
    <xf numFmtId="181" fontId="8" fillId="0" borderId="0" xfId="6" applyFont="1" applyFill="1" applyBorder="1"/>
    <xf numFmtId="181" fontId="3" fillId="0" borderId="4" xfId="6" applyFont="1" applyFill="1" applyBorder="1"/>
    <xf numFmtId="181" fontId="3" fillId="0" borderId="0" xfId="6" applyFont="1" applyFill="1" applyBorder="1"/>
    <xf numFmtId="181" fontId="3" fillId="0" borderId="0" xfId="6" applyFont="1" applyFill="1"/>
    <xf numFmtId="181" fontId="8" fillId="0" borderId="7" xfId="6" applyFont="1" applyFill="1" applyBorder="1"/>
    <xf numFmtId="181" fontId="8" fillId="0" borderId="7" xfId="6" applyFont="1" applyFill="1" applyBorder="1" applyAlignment="1">
      <alignment horizontal="left"/>
    </xf>
    <xf numFmtId="181" fontId="3" fillId="0" borderId="8" xfId="6" applyFont="1" applyFill="1" applyBorder="1"/>
    <xf numFmtId="181" fontId="3" fillId="0" borderId="7" xfId="6" applyFont="1" applyFill="1" applyBorder="1"/>
    <xf numFmtId="181" fontId="3" fillId="0" borderId="7" xfId="6" applyFont="1" applyFill="1" applyBorder="1" applyAlignment="1"/>
    <xf numFmtId="181" fontId="16" fillId="0" borderId="0" xfId="6" applyFont="1" applyFill="1" applyBorder="1"/>
    <xf numFmtId="181" fontId="8" fillId="0" borderId="0" xfId="6" applyFont="1" applyFill="1" applyBorder="1" applyAlignment="1">
      <alignment horizontal="right"/>
    </xf>
    <xf numFmtId="181" fontId="3" fillId="0" borderId="0" xfId="6" applyFont="1" applyFill="1" applyBorder="1" applyAlignment="1"/>
    <xf numFmtId="181" fontId="9" fillId="0" borderId="0" xfId="6" applyFont="1" applyFill="1" applyBorder="1"/>
    <xf numFmtId="179" fontId="3" fillId="0" borderId="4" xfId="0" applyFont="1" applyFill="1" applyBorder="1"/>
    <xf numFmtId="179" fontId="3" fillId="0" borderId="0" xfId="14" applyNumberFormat="1" applyFont="1" applyFill="1" applyBorder="1">
      <protection locked="0"/>
    </xf>
    <xf numFmtId="179" fontId="3" fillId="0" borderId="0" xfId="14" applyNumberFormat="1" applyFont="1" applyFill="1" applyBorder="1" applyAlignment="1">
      <alignment horizontal="right"/>
      <protection locked="0"/>
    </xf>
    <xf numFmtId="179" fontId="3" fillId="0" borderId="2" xfId="0" applyFont="1" applyFill="1" applyBorder="1"/>
    <xf numFmtId="179" fontId="3" fillId="0" borderId="2" xfId="14" applyNumberFormat="1" applyFont="1" applyFill="1" applyBorder="1">
      <protection locked="0"/>
    </xf>
    <xf numFmtId="179" fontId="3" fillId="0" borderId="7" xfId="14" applyNumberFormat="1" applyFont="1" applyFill="1" applyBorder="1">
      <protection locked="0"/>
    </xf>
    <xf numFmtId="179" fontId="3" fillId="0" borderId="5" xfId="0" applyFont="1" applyFill="1" applyBorder="1"/>
    <xf numFmtId="179" fontId="3" fillId="0" borderId="8" xfId="0" applyFont="1" applyFill="1" applyBorder="1"/>
    <xf numFmtId="179" fontId="3" fillId="0" borderId="7" xfId="0" applyFont="1" applyFill="1" applyBorder="1"/>
    <xf numFmtId="180" fontId="3" fillId="0" borderId="0" xfId="4" applyFont="1" applyFill="1" applyBorder="1"/>
    <xf numFmtId="180" fontId="3" fillId="0" borderId="4" xfId="4" applyFont="1" applyFill="1" applyBorder="1" applyAlignment="1">
      <alignment horizontal="right"/>
    </xf>
    <xf numFmtId="180" fontId="3" fillId="0" borderId="0" xfId="4" applyFont="1" applyFill="1" applyBorder="1" applyAlignment="1">
      <alignment horizontal="right"/>
    </xf>
    <xf numFmtId="180" fontId="3" fillId="0" borderId="0" xfId="4" applyFont="1" applyFill="1"/>
    <xf numFmtId="179" fontId="3" fillId="0" borderId="1" xfId="0" applyFont="1" applyFill="1" applyBorder="1" applyAlignment="1"/>
    <xf numFmtId="179" fontId="13" fillId="0" borderId="0" xfId="0" applyFont="1" applyFill="1" applyBorder="1"/>
    <xf numFmtId="180" fontId="3" fillId="0" borderId="5" xfId="4" applyFont="1" applyFill="1" applyBorder="1"/>
    <xf numFmtId="180" fontId="3" fillId="0" borderId="6" xfId="4" applyFont="1" applyFill="1" applyBorder="1" applyAlignment="1">
      <alignment horizontal="right"/>
    </xf>
    <xf numFmtId="180" fontId="3" fillId="0" borderId="5" xfId="4" applyFont="1" applyFill="1" applyBorder="1" applyAlignment="1">
      <alignment horizontal="right"/>
    </xf>
    <xf numFmtId="180" fontId="9" fillId="0" borderId="0" xfId="4" applyFont="1" applyFill="1" applyBorder="1"/>
    <xf numFmtId="181" fontId="10" fillId="0" borderId="0" xfId="6" applyFont="1" applyFill="1" applyBorder="1"/>
    <xf numFmtId="179" fontId="3" fillId="0" borderId="10" xfId="0" applyFont="1" applyFill="1" applyBorder="1"/>
    <xf numFmtId="179" fontId="8" fillId="0" borderId="0" xfId="0" applyFont="1" applyFill="1"/>
    <xf numFmtId="179" fontId="17" fillId="0" borderId="0" xfId="0" applyFont="1" applyFill="1"/>
    <xf numFmtId="180" fontId="3" fillId="0" borderId="2" xfId="4" applyFont="1" applyFill="1" applyBorder="1"/>
    <xf numFmtId="180" fontId="3" fillId="0" borderId="3" xfId="4" applyFont="1" applyFill="1" applyBorder="1"/>
    <xf numFmtId="180" fontId="3" fillId="0" borderId="6" xfId="4" applyFont="1" applyFill="1" applyBorder="1"/>
    <xf numFmtId="179" fontId="7" fillId="0" borderId="0" xfId="0" applyFont="1" applyFill="1"/>
    <xf numFmtId="179" fontId="0" fillId="0" borderId="0" xfId="0" applyFill="1"/>
    <xf numFmtId="179" fontId="8" fillId="0" borderId="7" xfId="0" applyFont="1" applyFill="1" applyBorder="1" applyAlignment="1" applyProtection="1">
      <alignment horizontal="left" vertical="center"/>
      <protection locked="0"/>
    </xf>
    <xf numFmtId="179" fontId="3" fillId="0" borderId="7" xfId="0" applyFont="1" applyFill="1" applyBorder="1" applyAlignment="1">
      <alignment horizontal="right"/>
    </xf>
    <xf numFmtId="179" fontId="9" fillId="0" borderId="0" xfId="0" applyFont="1" applyFill="1" applyBorder="1" applyAlignment="1" applyProtection="1">
      <alignment vertical="center"/>
      <protection locked="0"/>
    </xf>
    <xf numFmtId="179" fontId="12" fillId="0" borderId="0" xfId="0" applyFont="1" applyFill="1" applyBorder="1" applyAlignment="1" applyProtection="1">
      <alignment vertical="center"/>
      <protection locked="0"/>
    </xf>
    <xf numFmtId="179" fontId="9" fillId="0" borderId="7" xfId="0" applyFont="1" applyFill="1" applyBorder="1" applyAlignment="1" applyProtection="1">
      <alignment vertical="center"/>
      <protection locked="0"/>
    </xf>
    <xf numFmtId="192" fontId="3" fillId="0" borderId="0" xfId="14" applyNumberFormat="1" applyFont="1" applyFill="1" applyBorder="1">
      <protection locked="0"/>
    </xf>
    <xf numFmtId="180" fontId="3" fillId="0" borderId="4" xfId="4" applyFont="1" applyFill="1" applyBorder="1"/>
    <xf numFmtId="191" fontId="3" fillId="3" borderId="0" xfId="6" applyNumberFormat="1" applyFont="1" applyFill="1" applyBorder="1"/>
    <xf numFmtId="191" fontId="3" fillId="3" borderId="2" xfId="6" applyNumberFormat="1" applyFont="1" applyFill="1" applyBorder="1"/>
    <xf numFmtId="191" fontId="3" fillId="3" borderId="0" xfId="0" applyNumberFormat="1" applyFont="1" applyFill="1" applyBorder="1" applyAlignment="1"/>
    <xf numFmtId="191" fontId="3" fillId="3" borderId="0" xfId="14" applyNumberFormat="1" applyFont="1" applyFill="1" applyBorder="1">
      <protection locked="0"/>
    </xf>
    <xf numFmtId="191" fontId="3" fillId="3" borderId="2" xfId="4" applyNumberFormat="1" applyFont="1" applyFill="1" applyBorder="1"/>
    <xf numFmtId="189" fontId="4" fillId="3" borderId="0" xfId="0" applyNumberFormat="1" applyFont="1" applyFill="1" applyBorder="1" applyAlignment="1">
      <alignment horizontal="right" wrapText="1"/>
    </xf>
    <xf numFmtId="179" fontId="3" fillId="0" borderId="0" xfId="0" applyFont="1" applyFill="1" applyAlignment="1">
      <alignment vertical="top" wrapText="1"/>
    </xf>
    <xf numFmtId="179" fontId="3" fillId="0" borderId="0" xfId="0" applyFont="1" applyFill="1" applyAlignment="1">
      <alignment vertical="top"/>
    </xf>
    <xf numFmtId="179" fontId="3" fillId="0" borderId="0" xfId="0" applyFont="1" applyFill="1" applyAlignment="1">
      <alignment vertical="center" wrapText="1"/>
    </xf>
    <xf numFmtId="179" fontId="3" fillId="0" borderId="4" xfId="0" applyNumberFormat="1" applyFont="1" applyFill="1" applyBorder="1"/>
    <xf numFmtId="179" fontId="3" fillId="0" borderId="0" xfId="0" applyNumberFormat="1" applyFont="1" applyFill="1" applyBorder="1"/>
    <xf numFmtId="179" fontId="3" fillId="0" borderId="4" xfId="14" applyNumberFormat="1" applyFont="1" applyFill="1" applyBorder="1">
      <protection locked="0"/>
    </xf>
    <xf numFmtId="179" fontId="3" fillId="0" borderId="3" xfId="14" applyNumberFormat="1" applyFont="1" applyFill="1" applyBorder="1">
      <protection locked="0"/>
    </xf>
    <xf numFmtId="179" fontId="3" fillId="0" borderId="8" xfId="14" applyNumberFormat="1" applyFont="1" applyFill="1" applyBorder="1">
      <protection locked="0"/>
    </xf>
    <xf numFmtId="179" fontId="3" fillId="0" borderId="6" xfId="0" applyNumberFormat="1" applyFont="1" applyFill="1" applyBorder="1"/>
    <xf numFmtId="179" fontId="3" fillId="0" borderId="5" xfId="0" applyNumberFormat="1" applyFont="1" applyFill="1" applyBorder="1"/>
    <xf numFmtId="179" fontId="3" fillId="0" borderId="8" xfId="0" applyNumberFormat="1" applyFont="1" applyFill="1" applyBorder="1"/>
    <xf numFmtId="179" fontId="3" fillId="0" borderId="7" xfId="0" applyNumberFormat="1" applyFont="1" applyFill="1" applyBorder="1"/>
    <xf numFmtId="179" fontId="3" fillId="0" borderId="3" xfId="0" applyNumberFormat="1" applyFont="1" applyFill="1" applyBorder="1"/>
    <xf numFmtId="179" fontId="3" fillId="0" borderId="2" xfId="0" applyNumberFormat="1" applyFont="1" applyFill="1" applyBorder="1"/>
    <xf numFmtId="179" fontId="13" fillId="0" borderId="4" xfId="0" applyNumberFormat="1" applyFont="1" applyFill="1" applyBorder="1"/>
    <xf numFmtId="179" fontId="13" fillId="0" borderId="0" xfId="0" applyNumberFormat="1" applyFont="1" applyFill="1" applyBorder="1"/>
    <xf numFmtId="179" fontId="13" fillId="0" borderId="8" xfId="0" applyNumberFormat="1" applyFont="1" applyFill="1" applyBorder="1"/>
    <xf numFmtId="179" fontId="3" fillId="0" borderId="0" xfId="0" applyNumberFormat="1" applyFont="1" applyFill="1"/>
    <xf numFmtId="179" fontId="3" fillId="0" borderId="10" xfId="0" applyNumberFormat="1" applyFont="1" applyFill="1" applyBorder="1"/>
    <xf numFmtId="179" fontId="3" fillId="0" borderId="9" xfId="0" applyNumberFormat="1" applyFont="1" applyFill="1" applyBorder="1"/>
    <xf numFmtId="179" fontId="3" fillId="0" borderId="4" xfId="14" applyNumberFormat="1" applyFont="1" applyFill="1" applyBorder="1" applyAlignment="1">
      <alignment horizontal="right"/>
      <protection locked="0"/>
    </xf>
    <xf numFmtId="179" fontId="3" fillId="3" borderId="4" xfId="6" applyNumberFormat="1" applyFont="1" applyFill="1" applyBorder="1"/>
    <xf numFmtId="179" fontId="3" fillId="3" borderId="0" xfId="6" applyNumberFormat="1" applyFont="1" applyFill="1" applyBorder="1"/>
    <xf numFmtId="179" fontId="3" fillId="3" borderId="3" xfId="6" applyNumberFormat="1" applyFont="1" applyFill="1" applyBorder="1"/>
    <xf numFmtId="179" fontId="3" fillId="3" borderId="2" xfId="6" applyNumberFormat="1" applyFont="1" applyFill="1" applyBorder="1"/>
    <xf numFmtId="179" fontId="3" fillId="3" borderId="4" xfId="0" applyNumberFormat="1" applyFont="1" applyFill="1" applyBorder="1"/>
    <xf numFmtId="179" fontId="3" fillId="3" borderId="0" xfId="0" applyNumberFormat="1" applyFont="1" applyFill="1" applyBorder="1" applyAlignment="1"/>
    <xf numFmtId="179" fontId="3" fillId="3" borderId="4" xfId="14" applyNumberFormat="1" applyFont="1" applyFill="1" applyBorder="1">
      <protection locked="0"/>
    </xf>
    <xf numFmtId="179" fontId="3" fillId="3" borderId="0" xfId="14" applyNumberFormat="1" applyFont="1" applyFill="1" applyBorder="1">
      <protection locked="0"/>
    </xf>
    <xf numFmtId="179" fontId="3" fillId="3" borderId="3" xfId="4" applyNumberFormat="1" applyFont="1" applyFill="1" applyBorder="1"/>
    <xf numFmtId="179" fontId="3" fillId="3" borderId="2" xfId="4" applyNumberFormat="1" applyFont="1" applyFill="1" applyBorder="1"/>
    <xf numFmtId="179" fontId="3" fillId="0" borderId="0" xfId="0" applyFont="1" applyFill="1" applyBorder="1" applyAlignment="1"/>
    <xf numFmtId="179" fontId="3" fillId="0" borderId="0" xfId="0" applyFont="1" applyFill="1" applyBorder="1" applyAlignment="1">
      <alignment horizontal="left"/>
    </xf>
    <xf numFmtId="179" fontId="18" fillId="0" borderId="0" xfId="0" applyFont="1" applyFill="1" applyAlignment="1">
      <alignment vertical="top"/>
    </xf>
    <xf numFmtId="179" fontId="18" fillId="0" borderId="0" xfId="0" applyFont="1" applyFill="1" applyAlignment="1">
      <alignment vertical="center" wrapText="1"/>
    </xf>
    <xf numFmtId="179" fontId="18" fillId="0" borderId="0" xfId="0" applyFont="1" applyFill="1" applyAlignment="1">
      <alignment vertical="top" wrapText="1"/>
    </xf>
    <xf numFmtId="179" fontId="4" fillId="3" borderId="0" xfId="0" applyFont="1" applyFill="1" applyBorder="1" applyAlignment="1">
      <alignment horizontal="right"/>
    </xf>
    <xf numFmtId="49" fontId="4" fillId="3" borderId="0" xfId="14" applyNumberFormat="1" applyFont="1" applyFill="1" applyBorder="1" applyAlignment="1">
      <alignment horizontal="center"/>
      <protection locked="0"/>
    </xf>
    <xf numFmtId="0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9" fontId="3" fillId="0" borderId="0" xfId="0" applyFont="1" applyFill="1" applyAlignment="1">
      <alignment horizontal="left" vertical="center" wrapText="1"/>
    </xf>
    <xf numFmtId="179" fontId="0" fillId="0" borderId="0" xfId="0" applyFill="1" applyBorder="1" applyAlignment="1">
      <alignment horizontal="center"/>
    </xf>
    <xf numFmtId="179" fontId="18" fillId="0" borderId="0" xfId="0" applyFont="1" applyFill="1" applyAlignment="1">
      <alignment horizontal="left" vertical="center" wrapText="1"/>
    </xf>
  </cellXfs>
  <cellStyles count="16">
    <cellStyle name="H:MM" xfId="1" xr:uid="{00000000-0005-0000-0000-000000000000}"/>
    <cellStyle name="YYYY/M/D" xfId="2" xr:uid="{00000000-0005-0000-0000-000001000000}"/>
    <cellStyle name="YYYY/MM/DD" xfId="3" xr:uid="{00000000-0005-0000-0000-000002000000}"/>
    <cellStyle name="ﾊﾟｰｾﾝﾄ1桁" xfId="4" xr:uid="{00000000-0005-0000-0000-000003000000}"/>
    <cellStyle name="ﾊﾟｰｾﾝﾄ2桁" xfId="5" xr:uid="{00000000-0005-0000-0000-000004000000}"/>
    <cellStyle name="区切無し" xfId="6" xr:uid="{00000000-0005-0000-0000-000005000000}"/>
    <cellStyle name="差異" xfId="7" xr:uid="{00000000-0005-0000-0000-000006000000}"/>
    <cellStyle name="差異ﾊﾟｰｾﾝﾄ1桁" xfId="8" xr:uid="{00000000-0005-0000-0000-000007000000}"/>
    <cellStyle name="差異ﾊﾟｰｾﾝﾄ2桁" xfId="9" xr:uid="{00000000-0005-0000-0000-000008000000}"/>
    <cellStyle name="差異小数1桁" xfId="10" xr:uid="{00000000-0005-0000-0000-000009000000}"/>
    <cellStyle name="差異小数2桁" xfId="11" xr:uid="{00000000-0005-0000-0000-00000A000000}"/>
    <cellStyle name="小数１桁" xfId="12" xr:uid="{00000000-0005-0000-0000-00000B000000}"/>
    <cellStyle name="小数２桁" xfId="13" xr:uid="{00000000-0005-0000-0000-00000C000000}"/>
    <cellStyle name="入力欄" xfId="14" xr:uid="{00000000-0005-0000-0000-00000D000000}"/>
    <cellStyle name="標準" xfId="0" builtinId="0"/>
    <cellStyle name="文字列" xfId="15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AAAA"/>
      <rgbColor rgb="00FFD0CE"/>
      <rgbColor rgb="00FFDDC1"/>
      <rgbColor rgb="00F8FAAF"/>
      <rgbColor rgb="00DEFBAE"/>
      <rgbColor rgb="00AFF7FA"/>
      <rgbColor rgb="00D1CCFD"/>
      <rgbColor rgb="00FCCFFA"/>
      <rgbColor rgb="008080FF"/>
      <rgbColor rgb="00F1C9E4"/>
      <rgbColor rgb="00FFFFC0"/>
      <rgbColor rgb="00CCEEEE"/>
      <rgbColor rgb="00F7DBFF"/>
      <rgbColor rgb="00FF8080"/>
      <rgbColor rgb="00CEEFFF"/>
      <rgbColor rgb="00C0C0FF"/>
      <rgbColor rgb="00FE362C"/>
      <rgbColor rgb="00FF00FF"/>
      <rgbColor rgb="00FFFF00"/>
      <rgbColor rgb="0000FFFF"/>
      <rgbColor rgb="00F5ECAB"/>
      <rgbColor rgb="00FFC8C8"/>
      <rgbColor rgb="00B9FFFF"/>
      <rgbColor rgb="0049ED4E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D5DBFF"/>
      <rgbColor rgb="00EDD5FF"/>
      <rgbColor rgb="00FFD5FD"/>
      <rgbColor rgb="00FFD5EA"/>
      <rgbColor rgb="00FFD5D7"/>
      <rgbColor rgb="00FBD9D9"/>
      <rgbColor rgb="00F7F7DD"/>
      <rgbColor rgb="00DCF5F8"/>
      <rgbColor rgb="00FF8380"/>
      <rgbColor rgb="00FFBC80"/>
      <rgbColor rgb="00FCFF80"/>
      <rgbColor rgb="00D2FF80"/>
      <rgbColor rgb="008FFF80"/>
      <rgbColor rgb="0080FFD6"/>
      <rgbColor rgb="0080F9FF"/>
      <rgbColor rgb="0080D9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2705100</xdr:colOff>
      <xdr:row>0</xdr:row>
      <xdr:rowOff>0</xdr:rowOff>
    </xdr:from>
    <xdr:to>
      <xdr:col>1</xdr:col>
      <xdr:colOff>4867275</xdr:colOff>
      <xdr:row>1</xdr:row>
      <xdr:rowOff>238125</xdr:rowOff>
    </xdr:to>
    <xdr:pic>
      <xdr:nvPicPr>
        <xdr:cNvPr id="1347" name="図 2" descr="CANON_bk_50mm_2014.pn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2162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54428</xdr:colOff>
      <xdr:row>0</xdr:row>
      <xdr:rowOff>93890</xdr:rowOff>
    </xdr:from>
    <xdr:ext cx="647700" cy="219075"/>
    <xdr:pic>
      <xdr:nvPicPr>
        <xdr:cNvPr id="2" name="図 1" descr="CANON_bk_15mm_2014.png">
          <a:extLst>
            <a:ext uri="{FF2B5EF4-FFF2-40B4-BE49-F238E27FC236}">
              <a16:creationId xmlns:a16="http://schemas.microsoft.com/office/drawing/2014/main" id="{DD79B735-BCD8-4CA0-9AB0-FEE316D77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9321" y="93890"/>
          <a:ext cx="647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59871</xdr:colOff>
      <xdr:row>0</xdr:row>
      <xdr:rowOff>129269</xdr:rowOff>
    </xdr:from>
    <xdr:ext cx="647700" cy="219075"/>
    <xdr:pic>
      <xdr:nvPicPr>
        <xdr:cNvPr id="2" name="図 1" descr="CANON_bk_15mm_2014.png">
          <a:extLst>
            <a:ext uri="{FF2B5EF4-FFF2-40B4-BE49-F238E27FC236}">
              <a16:creationId xmlns:a16="http://schemas.microsoft.com/office/drawing/2014/main" id="{19194EA6-E00E-4CA7-835C-C1CBCBEC2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8835" y="129269"/>
          <a:ext cx="647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76200</xdr:colOff>
      <xdr:row>0</xdr:row>
      <xdr:rowOff>114300</xdr:rowOff>
    </xdr:from>
    <xdr:ext cx="647700" cy="219075"/>
    <xdr:pic>
      <xdr:nvPicPr>
        <xdr:cNvPr id="2" name="図 1" descr="CANON_bk_15mm_2014.png">
          <a:extLst>
            <a:ext uri="{FF2B5EF4-FFF2-40B4-BE49-F238E27FC236}">
              <a16:creationId xmlns:a16="http://schemas.microsoft.com/office/drawing/2014/main" id="{5D92D5E0-FF52-4063-89DC-8A46978D5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3612" y="114300"/>
          <a:ext cx="647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zoomScaleNormal="100" zoomScaleSheetLayoutView="100" workbookViewId="0"/>
  </sheetViews>
  <sheetFormatPr defaultColWidth="10.75" defaultRowHeight="15.75" x14ac:dyDescent="0.25"/>
  <cols>
    <col min="1" max="1" width="4.5" style="1" customWidth="1"/>
    <col min="2" max="2" width="99.625" style="1" customWidth="1"/>
    <col min="3" max="3" width="4.5" style="1" customWidth="1"/>
    <col min="4" max="16384" width="10.75" style="1"/>
  </cols>
  <sheetData>
    <row r="1" spans="1:3" ht="38.25" customHeight="1" x14ac:dyDescent="0.25">
      <c r="A1" s="2"/>
      <c r="B1" s="3"/>
      <c r="C1" s="3"/>
    </row>
    <row r="2" spans="1:3" ht="28.5" customHeight="1" x14ac:dyDescent="0.25">
      <c r="A2" s="2"/>
      <c r="B2" s="2"/>
      <c r="C2" s="2"/>
    </row>
    <row r="3" spans="1:3" ht="30" x14ac:dyDescent="0.4">
      <c r="A3" s="4"/>
      <c r="B3" s="5" t="s">
        <v>27</v>
      </c>
      <c r="C3" s="3"/>
    </row>
    <row r="4" spans="1:3" ht="23.25" customHeight="1" x14ac:dyDescent="0.3">
      <c r="A4" s="2"/>
      <c r="B4" s="6"/>
      <c r="C4" s="2"/>
    </row>
    <row r="5" spans="1:3" x14ac:dyDescent="0.25">
      <c r="A5" s="2"/>
      <c r="B5" s="2"/>
      <c r="C5" s="2"/>
    </row>
    <row r="6" spans="1:3" ht="23.25" x14ac:dyDescent="0.35">
      <c r="A6" s="7"/>
      <c r="B6" s="8" t="s">
        <v>37</v>
      </c>
      <c r="C6" s="7"/>
    </row>
    <row r="7" spans="1:3" ht="23.25" x14ac:dyDescent="0.35">
      <c r="A7" s="9"/>
      <c r="B7" s="9"/>
      <c r="C7" s="10" t="s">
        <v>0</v>
      </c>
    </row>
    <row r="8" spans="1:3" ht="23.25" x14ac:dyDescent="0.35">
      <c r="A8" s="11">
        <v>1</v>
      </c>
      <c r="B8" s="12" t="s">
        <v>21</v>
      </c>
      <c r="C8" s="13">
        <v>1</v>
      </c>
    </row>
    <row r="9" spans="1:3" ht="23.25" x14ac:dyDescent="0.35">
      <c r="A9" s="11"/>
      <c r="B9" s="14" t="s">
        <v>39</v>
      </c>
      <c r="C9" s="13"/>
    </row>
    <row r="10" spans="1:3" ht="23.25" x14ac:dyDescent="0.35">
      <c r="A10" s="11">
        <v>2</v>
      </c>
      <c r="B10" s="12" t="s">
        <v>40</v>
      </c>
      <c r="C10" s="13">
        <v>2</v>
      </c>
    </row>
    <row r="11" spans="1:3" ht="23.25" x14ac:dyDescent="0.35">
      <c r="A11" s="11">
        <v>3</v>
      </c>
      <c r="B11" s="12" t="s">
        <v>36</v>
      </c>
      <c r="C11" s="13">
        <v>3</v>
      </c>
    </row>
    <row r="12" spans="1:3" ht="24" customHeight="1" x14ac:dyDescent="0.35">
      <c r="A12" s="11"/>
      <c r="B12" s="12"/>
      <c r="C12" s="13"/>
    </row>
    <row r="13" spans="1:3" ht="23.25" x14ac:dyDescent="0.35">
      <c r="A13" s="11"/>
      <c r="B13" s="12"/>
      <c r="C13" s="13"/>
    </row>
    <row r="14" spans="1:3" ht="23.25" x14ac:dyDescent="0.35">
      <c r="A14" s="11"/>
      <c r="B14" s="12"/>
      <c r="C14" s="13"/>
    </row>
    <row r="15" spans="1:3" ht="23.25" x14ac:dyDescent="0.35">
      <c r="A15" s="11"/>
      <c r="B15" s="15"/>
      <c r="C15" s="13"/>
    </row>
    <row r="16" spans="1:3" ht="23.25" x14ac:dyDescent="0.35">
      <c r="A16" s="11"/>
      <c r="B16" s="12"/>
      <c r="C16" s="13"/>
    </row>
    <row r="17" spans="1:3" ht="23.25" x14ac:dyDescent="0.35">
      <c r="A17" s="11"/>
      <c r="B17" s="2"/>
      <c r="C17" s="13"/>
    </row>
    <row r="18" spans="1:3" ht="23.25" x14ac:dyDescent="0.35">
      <c r="A18" s="77"/>
      <c r="B18" s="2"/>
      <c r="C18" s="13"/>
    </row>
    <row r="19" spans="1:3" ht="23.25" x14ac:dyDescent="0.35">
      <c r="A19" s="11"/>
      <c r="B19" s="12"/>
      <c r="C19" s="13"/>
    </row>
    <row r="20" spans="1:3" ht="23.25" x14ac:dyDescent="0.35">
      <c r="A20" s="11"/>
      <c r="B20" s="12"/>
      <c r="C20" s="13"/>
    </row>
    <row r="21" spans="1:3" ht="23.25" x14ac:dyDescent="0.35">
      <c r="A21" s="11"/>
      <c r="B21" s="14"/>
      <c r="C21" s="13"/>
    </row>
    <row r="22" spans="1:3" ht="10.5" customHeight="1" x14ac:dyDescent="0.35">
      <c r="A22" s="9"/>
      <c r="B22" s="9"/>
      <c r="C22" s="9"/>
    </row>
    <row r="23" spans="1:3" ht="23.25" x14ac:dyDescent="0.35">
      <c r="A23" s="115" t="s">
        <v>70</v>
      </c>
      <c r="B23" s="115"/>
      <c r="C23" s="115"/>
    </row>
    <row r="24" spans="1:3" ht="27.75" customHeight="1" x14ac:dyDescent="0.35">
      <c r="A24" s="114"/>
      <c r="B24" s="114"/>
      <c r="C24" s="114"/>
    </row>
  </sheetData>
  <mergeCells count="2">
    <mergeCell ref="A24:C24"/>
    <mergeCell ref="A23:C23"/>
  </mergeCells>
  <phoneticPr fontId="2"/>
  <printOptions horizontalCentered="1" verticalCentered="1"/>
  <pageMargins left="0.43307086614173229" right="0.47244094488188981" top="0.62992125984251968" bottom="0.62992125984251968" header="0.51181102362204722" footer="0.51181102362204722"/>
  <pageSetup paperSize="9" scale="85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showGridLines="0" showZeros="0" view="pageBreakPreview" zoomScale="85" zoomScaleNormal="100" zoomScaleSheetLayoutView="85" workbookViewId="0">
      <pane xSplit="2" ySplit="3" topLeftCell="C4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10.75" defaultRowHeight="16.149999999999999" customHeight="1" x14ac:dyDescent="0.25"/>
  <cols>
    <col min="1" max="1" width="3.375" style="18" customWidth="1"/>
    <col min="2" max="2" width="43.875" style="18" customWidth="1"/>
    <col min="3" max="9" width="13.5" style="18" customWidth="1"/>
    <col min="10" max="10" width="13.125" style="18" customWidth="1"/>
    <col min="11" max="13" width="13.5" style="18" customWidth="1"/>
    <col min="14" max="14" width="13.125" style="18" customWidth="1"/>
    <col min="15" max="15" width="10.625" style="18" customWidth="1"/>
    <col min="16" max="17" width="10.625" style="19" customWidth="1"/>
    <col min="18" max="16384" width="10.75" style="18"/>
  </cols>
  <sheetData>
    <row r="1" spans="1:17" ht="29.25" customHeight="1" x14ac:dyDescent="0.3">
      <c r="A1" s="16" t="s">
        <v>22</v>
      </c>
      <c r="B1" s="17"/>
    </row>
    <row r="2" spans="1:17" ht="15.75" x14ac:dyDescent="0.25">
      <c r="C2" s="116">
        <v>2022</v>
      </c>
      <c r="D2" s="117"/>
      <c r="E2" s="117"/>
      <c r="F2" s="117"/>
      <c r="G2" s="116">
        <v>2023</v>
      </c>
      <c r="H2" s="117"/>
      <c r="I2" s="117"/>
      <c r="J2" s="117"/>
      <c r="K2" s="116">
        <v>2024</v>
      </c>
      <c r="L2" s="117"/>
      <c r="M2" s="117"/>
      <c r="N2" s="117"/>
      <c r="P2" s="18"/>
      <c r="Q2" s="18"/>
    </row>
    <row r="3" spans="1:17" s="21" customFormat="1" ht="17.25" customHeight="1" x14ac:dyDescent="0.2">
      <c r="C3" s="22" t="s">
        <v>16</v>
      </c>
      <c r="D3" s="23" t="s">
        <v>51</v>
      </c>
      <c r="E3" s="20" t="s">
        <v>63</v>
      </c>
      <c r="F3" s="20" t="s">
        <v>18</v>
      </c>
      <c r="G3" s="22" t="s">
        <v>16</v>
      </c>
      <c r="H3" s="23" t="s">
        <v>51</v>
      </c>
      <c r="I3" s="20" t="s">
        <v>63</v>
      </c>
      <c r="J3" s="20" t="s">
        <v>18</v>
      </c>
      <c r="K3" s="22" t="s">
        <v>16</v>
      </c>
      <c r="L3" s="23" t="s">
        <v>51</v>
      </c>
      <c r="M3" s="20" t="s">
        <v>63</v>
      </c>
      <c r="N3" s="20" t="s">
        <v>18</v>
      </c>
    </row>
    <row r="4" spans="1:17" s="27" customFormat="1" ht="16.5" x14ac:dyDescent="0.25">
      <c r="A4" s="28"/>
      <c r="B4" s="29" t="s">
        <v>1</v>
      </c>
      <c r="C4" s="30"/>
      <c r="D4" s="32"/>
      <c r="E4" s="33"/>
      <c r="F4" s="33"/>
      <c r="G4" s="30"/>
      <c r="H4" s="32"/>
      <c r="I4" s="33"/>
      <c r="J4" s="33"/>
      <c r="K4" s="30"/>
      <c r="L4" s="32"/>
      <c r="M4" s="33"/>
      <c r="N4" s="33"/>
    </row>
    <row r="5" spans="1:17" s="27" customFormat="1" ht="2.25" customHeight="1" x14ac:dyDescent="0.25">
      <c r="A5" s="24"/>
      <c r="B5" s="34"/>
      <c r="C5" s="25"/>
      <c r="D5" s="35"/>
      <c r="E5" s="33"/>
      <c r="F5" s="33"/>
      <c r="G5" s="25"/>
      <c r="H5" s="35"/>
      <c r="I5" s="33"/>
      <c r="J5" s="33"/>
      <c r="K5" s="25"/>
      <c r="L5" s="35"/>
      <c r="M5" s="33"/>
      <c r="N5" s="33"/>
    </row>
    <row r="6" spans="1:17" s="27" customFormat="1" ht="18" customHeight="1" x14ac:dyDescent="0.3">
      <c r="A6" s="36" t="s">
        <v>42</v>
      </c>
      <c r="B6" s="26"/>
      <c r="C6" s="25"/>
      <c r="D6" s="35"/>
      <c r="E6" s="33"/>
      <c r="F6" s="33"/>
      <c r="G6" s="25"/>
      <c r="H6" s="35"/>
      <c r="I6" s="33"/>
      <c r="J6" s="33"/>
      <c r="K6" s="25"/>
      <c r="L6" s="35"/>
      <c r="M6" s="33"/>
      <c r="N6" s="33"/>
    </row>
    <row r="7" spans="1:17" s="27" customFormat="1" ht="15.75" customHeight="1" x14ac:dyDescent="0.25">
      <c r="A7" s="26" t="s">
        <v>49</v>
      </c>
      <c r="B7" s="26"/>
      <c r="C7" s="25"/>
      <c r="D7" s="35"/>
      <c r="E7" s="33"/>
      <c r="F7" s="33"/>
      <c r="G7" s="25"/>
      <c r="H7" s="35"/>
      <c r="I7" s="33"/>
      <c r="J7" s="33"/>
      <c r="K7" s="25"/>
      <c r="L7" s="35"/>
      <c r="M7" s="33"/>
      <c r="N7" s="33"/>
    </row>
    <row r="8" spans="1:17" ht="16.5" customHeight="1" x14ac:dyDescent="0.25">
      <c r="A8" s="17" t="s">
        <v>44</v>
      </c>
      <c r="B8" s="17"/>
      <c r="C8" s="81">
        <v>507203</v>
      </c>
      <c r="D8" s="82">
        <v>570462</v>
      </c>
      <c r="E8" s="82">
        <v>554778</v>
      </c>
      <c r="F8" s="82">
        <v>640167</v>
      </c>
      <c r="G8" s="81">
        <v>558153</v>
      </c>
      <c r="H8" s="82">
        <v>574931</v>
      </c>
      <c r="I8" s="82">
        <v>570360</v>
      </c>
      <c r="J8" s="82">
        <v>642632</v>
      </c>
      <c r="K8" s="81">
        <v>580264</v>
      </c>
      <c r="L8" s="17"/>
      <c r="M8" s="17"/>
      <c r="N8" s="17"/>
      <c r="P8" s="18"/>
      <c r="Q8" s="18"/>
    </row>
    <row r="9" spans="1:17" ht="16.5" customHeight="1" x14ac:dyDescent="0.25">
      <c r="A9" s="17" t="s">
        <v>74</v>
      </c>
      <c r="B9" s="17"/>
      <c r="C9" s="83">
        <v>118198</v>
      </c>
      <c r="D9" s="38">
        <v>118231</v>
      </c>
      <c r="E9" s="38">
        <v>126074</v>
      </c>
      <c r="F9" s="38">
        <v>150828</v>
      </c>
      <c r="G9" s="83">
        <v>131055</v>
      </c>
      <c r="H9" s="38">
        <v>126115</v>
      </c>
      <c r="I9" s="38">
        <v>132406</v>
      </c>
      <c r="J9" s="38">
        <v>164204</v>
      </c>
      <c r="K9" s="83">
        <v>134212</v>
      </c>
      <c r="L9" s="38"/>
      <c r="M9" s="38"/>
      <c r="N9" s="38"/>
      <c r="P9" s="18"/>
      <c r="Q9" s="18"/>
    </row>
    <row r="10" spans="1:17" ht="16.5" customHeight="1" x14ac:dyDescent="0.25">
      <c r="A10" s="17" t="s">
        <v>45</v>
      </c>
      <c r="B10" s="17"/>
      <c r="C10" s="83">
        <v>157201</v>
      </c>
      <c r="D10" s="38">
        <v>200897</v>
      </c>
      <c r="E10" s="38">
        <v>202933</v>
      </c>
      <c r="F10" s="38">
        <v>242449</v>
      </c>
      <c r="G10" s="83">
        <v>192423</v>
      </c>
      <c r="H10" s="38">
        <v>219238</v>
      </c>
      <c r="I10" s="38">
        <v>220686</v>
      </c>
      <c r="J10" s="38">
        <v>229278</v>
      </c>
      <c r="K10" s="83">
        <v>175541</v>
      </c>
      <c r="L10" s="38"/>
      <c r="M10" s="38"/>
      <c r="N10" s="38"/>
      <c r="P10" s="18"/>
      <c r="Q10" s="18"/>
    </row>
    <row r="11" spans="1:17" ht="16.5" customHeight="1" x14ac:dyDescent="0.25">
      <c r="A11" s="17" t="s">
        <v>64</v>
      </c>
      <c r="B11" s="17"/>
      <c r="C11" s="83">
        <v>68480</v>
      </c>
      <c r="D11" s="38">
        <v>78262</v>
      </c>
      <c r="E11" s="38">
        <v>87037</v>
      </c>
      <c r="F11" s="38">
        <v>95453</v>
      </c>
      <c r="G11" s="83">
        <v>62061</v>
      </c>
      <c r="H11" s="38">
        <v>74855</v>
      </c>
      <c r="I11" s="38">
        <v>78849</v>
      </c>
      <c r="J11" s="38">
        <v>98954</v>
      </c>
      <c r="K11" s="83">
        <v>68485</v>
      </c>
      <c r="L11" s="38"/>
      <c r="M11" s="38"/>
      <c r="N11" s="38"/>
      <c r="P11" s="18"/>
      <c r="Q11" s="18"/>
    </row>
    <row r="12" spans="1:17" ht="16.5" customHeight="1" x14ac:dyDescent="0.25">
      <c r="A12" s="40" t="s">
        <v>65</v>
      </c>
      <c r="B12" s="40"/>
      <c r="C12" s="84">
        <v>48772</v>
      </c>
      <c r="D12" s="41">
        <v>54540</v>
      </c>
      <c r="E12" s="41">
        <v>53790</v>
      </c>
      <c r="F12" s="41">
        <v>55247</v>
      </c>
      <c r="G12" s="84">
        <v>55410</v>
      </c>
      <c r="H12" s="41">
        <v>51104</v>
      </c>
      <c r="I12" s="41">
        <v>49833</v>
      </c>
      <c r="J12" s="41">
        <v>52497</v>
      </c>
      <c r="K12" s="84">
        <v>55138</v>
      </c>
      <c r="L12" s="41"/>
      <c r="M12" s="41"/>
      <c r="N12" s="41"/>
      <c r="P12" s="18"/>
      <c r="Q12" s="18"/>
    </row>
    <row r="13" spans="1:17" ht="16.5" customHeight="1" x14ac:dyDescent="0.25">
      <c r="A13" s="17" t="s">
        <v>30</v>
      </c>
      <c r="B13" s="17"/>
      <c r="C13" s="85">
        <v>-20504</v>
      </c>
      <c r="D13" s="42">
        <v>-23593</v>
      </c>
      <c r="E13" s="42">
        <v>-28522</v>
      </c>
      <c r="F13" s="42">
        <v>-26969</v>
      </c>
      <c r="G13" s="85">
        <v>-27977</v>
      </c>
      <c r="H13" s="42">
        <v>-25361</v>
      </c>
      <c r="I13" s="42">
        <v>-26887</v>
      </c>
      <c r="J13" s="42">
        <v>-23847</v>
      </c>
      <c r="K13" s="85">
        <v>-25121</v>
      </c>
      <c r="L13" s="42"/>
      <c r="M13" s="42"/>
      <c r="N13" s="42"/>
      <c r="P13" s="18"/>
      <c r="Q13" s="18"/>
    </row>
    <row r="14" spans="1:17" ht="16.5" customHeight="1" thickBot="1" x14ac:dyDescent="0.3">
      <c r="A14" s="43" t="s">
        <v>19</v>
      </c>
      <c r="B14" s="43"/>
      <c r="C14" s="86">
        <f t="shared" ref="C14:F14" si="0">SUM(C8:C13)</f>
        <v>879350</v>
      </c>
      <c r="D14" s="87">
        <f t="shared" si="0"/>
        <v>998799</v>
      </c>
      <c r="E14" s="87">
        <f t="shared" si="0"/>
        <v>996090</v>
      </c>
      <c r="F14" s="87">
        <f t="shared" si="0"/>
        <v>1157175</v>
      </c>
      <c r="G14" s="86">
        <v>971125</v>
      </c>
      <c r="H14" s="87">
        <v>1020882</v>
      </c>
      <c r="I14" s="87">
        <v>1025247</v>
      </c>
      <c r="J14" s="87">
        <v>1163718</v>
      </c>
      <c r="K14" s="86">
        <v>988519</v>
      </c>
      <c r="L14" s="43"/>
      <c r="M14" s="43"/>
      <c r="N14" s="43"/>
      <c r="P14" s="18"/>
      <c r="Q14" s="18"/>
    </row>
    <row r="15" spans="1:17" ht="16.5" customHeight="1" x14ac:dyDescent="0.3">
      <c r="A15" s="36" t="s">
        <v>28</v>
      </c>
      <c r="B15" s="17"/>
      <c r="C15" s="37"/>
      <c r="D15" s="17"/>
      <c r="E15" s="17"/>
      <c r="F15" s="17"/>
      <c r="G15" s="37"/>
      <c r="H15" s="17"/>
      <c r="I15" s="17"/>
      <c r="J15" s="17"/>
      <c r="K15" s="37"/>
      <c r="L15" s="17"/>
      <c r="M15" s="17"/>
      <c r="N15" s="17"/>
      <c r="P15" s="18"/>
      <c r="Q15" s="18"/>
    </row>
    <row r="16" spans="1:17" ht="16.5" customHeight="1" x14ac:dyDescent="0.25">
      <c r="A16" s="17" t="s">
        <v>35</v>
      </c>
      <c r="B16" s="17"/>
      <c r="C16" s="83">
        <v>879350</v>
      </c>
      <c r="D16" s="38">
        <v>998799</v>
      </c>
      <c r="E16" s="38">
        <v>996090</v>
      </c>
      <c r="F16" s="38">
        <v>1157175</v>
      </c>
      <c r="G16" s="83">
        <v>971125</v>
      </c>
      <c r="H16" s="38">
        <v>1020882</v>
      </c>
      <c r="I16" s="38">
        <v>1025247</v>
      </c>
      <c r="J16" s="38">
        <v>1163718</v>
      </c>
      <c r="K16" s="83">
        <v>988519</v>
      </c>
      <c r="L16" s="38"/>
      <c r="M16" s="38"/>
      <c r="N16" s="38"/>
      <c r="P16" s="18"/>
      <c r="Q16" s="18"/>
    </row>
    <row r="17" spans="1:17" ht="16.5" customHeight="1" x14ac:dyDescent="0.25">
      <c r="A17" s="40"/>
      <c r="B17" s="40" t="s">
        <v>25</v>
      </c>
      <c r="C17" s="84">
        <v>484958</v>
      </c>
      <c r="D17" s="41">
        <v>534761</v>
      </c>
      <c r="E17" s="41">
        <v>545057</v>
      </c>
      <c r="F17" s="41">
        <v>638836</v>
      </c>
      <c r="G17" s="84">
        <v>517115</v>
      </c>
      <c r="H17" s="41">
        <v>536111</v>
      </c>
      <c r="I17" s="41">
        <v>543197</v>
      </c>
      <c r="J17" s="41">
        <v>615639</v>
      </c>
      <c r="K17" s="84">
        <v>510077</v>
      </c>
      <c r="L17" s="41"/>
      <c r="M17" s="41"/>
      <c r="N17" s="41"/>
      <c r="P17" s="18"/>
      <c r="Q17" s="18"/>
    </row>
    <row r="18" spans="1:17" ht="16.5" customHeight="1" x14ac:dyDescent="0.25">
      <c r="A18" s="110" t="s">
        <v>73</v>
      </c>
      <c r="B18" s="17"/>
      <c r="C18" s="88">
        <f t="shared" ref="C18:E18" si="1">C16-C17</f>
        <v>394392</v>
      </c>
      <c r="D18" s="89">
        <f t="shared" si="1"/>
        <v>464038</v>
      </c>
      <c r="E18" s="89">
        <f t="shared" si="1"/>
        <v>451033</v>
      </c>
      <c r="F18" s="89">
        <v>518339</v>
      </c>
      <c r="G18" s="88">
        <f t="shared" ref="G18" si="2">G16-G17</f>
        <v>454010</v>
      </c>
      <c r="H18" s="89">
        <v>484771</v>
      </c>
      <c r="I18" s="89">
        <v>482050</v>
      </c>
      <c r="J18" s="89">
        <v>548079</v>
      </c>
      <c r="K18" s="88">
        <v>478442</v>
      </c>
      <c r="L18" s="45"/>
      <c r="M18" s="45"/>
      <c r="N18" s="45"/>
      <c r="P18" s="18"/>
      <c r="Q18" s="18"/>
    </row>
    <row r="19" spans="1:17" s="49" customFormat="1" ht="16.5" customHeight="1" x14ac:dyDescent="0.25">
      <c r="A19" s="46"/>
      <c r="B19" s="46" t="s">
        <v>2</v>
      </c>
      <c r="C19" s="47">
        <f t="shared" ref="C19:G19" si="3">C18/C16</f>
        <v>0.44900000000000001</v>
      </c>
      <c r="D19" s="48">
        <f t="shared" si="3"/>
        <v>0.46500000000000002</v>
      </c>
      <c r="E19" s="48">
        <f t="shared" si="3"/>
        <v>0.45300000000000001</v>
      </c>
      <c r="F19" s="48">
        <f t="shared" si="3"/>
        <v>0.44800000000000001</v>
      </c>
      <c r="G19" s="47">
        <f t="shared" si="3"/>
        <v>0.46800000000000003</v>
      </c>
      <c r="H19" s="48">
        <v>0.47499999999999998</v>
      </c>
      <c r="I19" s="48">
        <v>0.47</v>
      </c>
      <c r="J19" s="48">
        <v>0.47099999999999997</v>
      </c>
      <c r="K19" s="47">
        <v>0.48399999999999999</v>
      </c>
      <c r="L19" s="48"/>
      <c r="M19" s="48"/>
      <c r="N19" s="48"/>
    </row>
    <row r="20" spans="1:17" ht="16.5" customHeight="1" x14ac:dyDescent="0.25">
      <c r="A20" s="40"/>
      <c r="B20" s="40" t="s">
        <v>38</v>
      </c>
      <c r="C20" s="84">
        <v>318252</v>
      </c>
      <c r="D20" s="41">
        <v>365563</v>
      </c>
      <c r="E20" s="41">
        <v>369593</v>
      </c>
      <c r="F20" s="41">
        <v>420995</v>
      </c>
      <c r="G20" s="84">
        <v>369535</v>
      </c>
      <c r="H20" s="41">
        <v>392497</v>
      </c>
      <c r="I20" s="41">
        <v>399426</v>
      </c>
      <c r="J20" s="41">
        <v>432086</v>
      </c>
      <c r="K20" s="84">
        <v>398359</v>
      </c>
      <c r="L20" s="41"/>
      <c r="M20" s="41"/>
      <c r="N20" s="41"/>
      <c r="P20" s="18"/>
      <c r="Q20" s="18"/>
    </row>
    <row r="21" spans="1:17" ht="16.5" customHeight="1" x14ac:dyDescent="0.25">
      <c r="A21" s="17" t="s">
        <v>24</v>
      </c>
      <c r="B21" s="17"/>
      <c r="C21" s="83">
        <f t="shared" ref="C21:G21" si="4">C18-C20</f>
        <v>76140</v>
      </c>
      <c r="D21" s="38">
        <f t="shared" si="4"/>
        <v>98475</v>
      </c>
      <c r="E21" s="38">
        <f t="shared" si="4"/>
        <v>81440</v>
      </c>
      <c r="F21" s="38">
        <f t="shared" si="4"/>
        <v>97344</v>
      </c>
      <c r="G21" s="83">
        <f t="shared" si="4"/>
        <v>84475</v>
      </c>
      <c r="H21" s="38">
        <v>92274</v>
      </c>
      <c r="I21" s="38">
        <v>82624</v>
      </c>
      <c r="J21" s="38">
        <v>115993</v>
      </c>
      <c r="K21" s="83">
        <v>80083</v>
      </c>
      <c r="L21" s="38"/>
      <c r="M21" s="38"/>
      <c r="N21" s="38"/>
      <c r="P21" s="18"/>
      <c r="Q21" s="18"/>
    </row>
    <row r="22" spans="1:17" s="49" customFormat="1" ht="16.5" customHeight="1" x14ac:dyDescent="0.25">
      <c r="A22" s="46"/>
      <c r="B22" s="46" t="s">
        <v>2</v>
      </c>
      <c r="C22" s="47">
        <v>8.6999999999999994E-2</v>
      </c>
      <c r="D22" s="48">
        <f>D21/D16</f>
        <v>9.9000000000000005E-2</v>
      </c>
      <c r="E22" s="48">
        <f>E21/E16</f>
        <v>8.2000000000000003E-2</v>
      </c>
      <c r="F22" s="48">
        <f>F21/F16</f>
        <v>8.4000000000000005E-2</v>
      </c>
      <c r="G22" s="47">
        <v>8.6999999999999994E-2</v>
      </c>
      <c r="H22" s="48">
        <v>0.09</v>
      </c>
      <c r="I22" s="48">
        <v>8.1000000000000003E-2</v>
      </c>
      <c r="J22" s="48">
        <v>0.1</v>
      </c>
      <c r="K22" s="47">
        <v>8.1000000000000003E-2</v>
      </c>
      <c r="L22" s="48"/>
      <c r="M22" s="48"/>
      <c r="N22" s="48"/>
    </row>
    <row r="23" spans="1:17" ht="16.5" customHeight="1" x14ac:dyDescent="0.25">
      <c r="A23" s="17" t="s">
        <v>4</v>
      </c>
      <c r="B23" s="17"/>
      <c r="C23" s="37"/>
      <c r="D23" s="17"/>
      <c r="E23" s="17"/>
      <c r="F23" s="17"/>
      <c r="G23" s="37"/>
      <c r="H23" s="17">
        <v>0</v>
      </c>
      <c r="I23" s="17"/>
      <c r="J23" s="17"/>
      <c r="K23" s="37"/>
      <c r="L23" s="17"/>
      <c r="M23" s="17"/>
      <c r="N23" s="17"/>
      <c r="P23" s="18"/>
      <c r="Q23" s="18"/>
    </row>
    <row r="24" spans="1:17" ht="16.5" customHeight="1" x14ac:dyDescent="0.25">
      <c r="A24" s="17"/>
      <c r="B24" s="17" t="s">
        <v>20</v>
      </c>
      <c r="C24" s="83">
        <v>608</v>
      </c>
      <c r="D24" s="38">
        <v>1017</v>
      </c>
      <c r="E24" s="38">
        <v>1542</v>
      </c>
      <c r="F24" s="38">
        <v>2010</v>
      </c>
      <c r="G24" s="83">
        <v>2395</v>
      </c>
      <c r="H24" s="38">
        <v>3158</v>
      </c>
      <c r="I24" s="38">
        <v>3550</v>
      </c>
      <c r="J24" s="38">
        <v>4322</v>
      </c>
      <c r="K24" s="83">
        <v>3935</v>
      </c>
      <c r="L24" s="38"/>
      <c r="M24" s="38"/>
      <c r="N24" s="38"/>
      <c r="P24" s="18"/>
      <c r="Q24" s="18"/>
    </row>
    <row r="25" spans="1:17" ht="16.5" customHeight="1" x14ac:dyDescent="0.25">
      <c r="A25" s="17"/>
      <c r="B25" s="17" t="s">
        <v>5</v>
      </c>
      <c r="C25" s="83">
        <v>-234</v>
      </c>
      <c r="D25" s="38">
        <v>-296</v>
      </c>
      <c r="E25" s="38">
        <v>-207</v>
      </c>
      <c r="F25" s="38">
        <v>-309</v>
      </c>
      <c r="G25" s="83">
        <v>-330</v>
      </c>
      <c r="H25" s="38">
        <v>-485</v>
      </c>
      <c r="I25" s="38">
        <v>-659</v>
      </c>
      <c r="J25" s="38">
        <v>-793</v>
      </c>
      <c r="K25" s="83">
        <v>-629</v>
      </c>
      <c r="L25" s="38"/>
      <c r="M25" s="38"/>
      <c r="N25" s="38"/>
      <c r="P25" s="18"/>
      <c r="Q25" s="18"/>
    </row>
    <row r="26" spans="1:17" ht="16.5" customHeight="1" x14ac:dyDescent="0.25">
      <c r="A26" s="17"/>
      <c r="B26" s="40" t="s">
        <v>6</v>
      </c>
      <c r="C26" s="84">
        <f>C27-C24-C25</f>
        <v>-8817</v>
      </c>
      <c r="D26" s="41">
        <v>-14000</v>
      </c>
      <c r="E26" s="41">
        <v>-3699</v>
      </c>
      <c r="F26" s="41">
        <v>21426</v>
      </c>
      <c r="G26" s="84">
        <f>G27-G24-G25</f>
        <v>994</v>
      </c>
      <c r="H26" s="41">
        <v>6181</v>
      </c>
      <c r="I26" s="41">
        <v>1805</v>
      </c>
      <c r="J26" s="41">
        <v>-4737</v>
      </c>
      <c r="K26" s="84">
        <v>5833</v>
      </c>
      <c r="L26" s="41"/>
      <c r="M26" s="41"/>
      <c r="N26" s="41"/>
      <c r="P26" s="18"/>
      <c r="Q26" s="18"/>
    </row>
    <row r="27" spans="1:17" ht="16.5" customHeight="1" x14ac:dyDescent="0.25">
      <c r="A27" s="40"/>
      <c r="B27" s="40" t="s">
        <v>29</v>
      </c>
      <c r="C27" s="90">
        <v>-8443</v>
      </c>
      <c r="D27" s="91">
        <v>-13279</v>
      </c>
      <c r="E27" s="91">
        <v>-2364</v>
      </c>
      <c r="F27" s="91">
        <f>SUM(F24:F26)</f>
        <v>23127</v>
      </c>
      <c r="G27" s="90">
        <v>3059</v>
      </c>
      <c r="H27" s="91">
        <v>8854</v>
      </c>
      <c r="I27" s="91">
        <v>4696</v>
      </c>
      <c r="J27" s="91">
        <v>-1208</v>
      </c>
      <c r="K27" s="90">
        <v>9139</v>
      </c>
      <c r="L27" s="40"/>
      <c r="M27" s="40"/>
      <c r="N27" s="40"/>
      <c r="P27" s="18"/>
      <c r="Q27" s="18"/>
    </row>
    <row r="28" spans="1:17" ht="16.5" customHeight="1" x14ac:dyDescent="0.25">
      <c r="A28" s="17" t="s">
        <v>26</v>
      </c>
      <c r="B28" s="17"/>
      <c r="C28" s="83">
        <v>67697</v>
      </c>
      <c r="D28" s="38">
        <v>85196</v>
      </c>
      <c r="E28" s="38">
        <v>79076</v>
      </c>
      <c r="F28" s="38">
        <f>F21+F27</f>
        <v>120471</v>
      </c>
      <c r="G28" s="83">
        <v>87534</v>
      </c>
      <c r="H28" s="38">
        <v>101128</v>
      </c>
      <c r="I28" s="38">
        <v>87320</v>
      </c>
      <c r="J28" s="38">
        <v>114785</v>
      </c>
      <c r="K28" s="83">
        <v>89222</v>
      </c>
      <c r="L28" s="38"/>
      <c r="M28" s="38"/>
      <c r="N28" s="38"/>
      <c r="P28" s="18"/>
      <c r="Q28" s="18"/>
    </row>
    <row r="29" spans="1:17" s="49" customFormat="1" ht="16.5" customHeight="1" x14ac:dyDescent="0.25">
      <c r="A29" s="46"/>
      <c r="B29" s="46" t="s">
        <v>2</v>
      </c>
      <c r="C29" s="47">
        <f>C28/C16</f>
        <v>7.6999999999999999E-2</v>
      </c>
      <c r="D29" s="48">
        <f>D28/D16</f>
        <v>8.5000000000000006E-2</v>
      </c>
      <c r="E29" s="48">
        <f>E28/E16</f>
        <v>7.9000000000000001E-2</v>
      </c>
      <c r="F29" s="48">
        <f>F28/F16</f>
        <v>0.104</v>
      </c>
      <c r="G29" s="47">
        <f>G28/G16</f>
        <v>0.09</v>
      </c>
      <c r="H29" s="48">
        <v>9.9000000000000005E-2</v>
      </c>
      <c r="I29" s="48">
        <v>8.5000000000000006E-2</v>
      </c>
      <c r="J29" s="48">
        <v>9.9000000000000005E-2</v>
      </c>
      <c r="K29" s="47">
        <v>0.09</v>
      </c>
      <c r="L29" s="48"/>
      <c r="M29" s="48"/>
      <c r="N29" s="48"/>
    </row>
    <row r="30" spans="1:17" ht="16.5" customHeight="1" x14ac:dyDescent="0.25">
      <c r="A30" s="17" t="s">
        <v>7</v>
      </c>
      <c r="B30" s="17"/>
      <c r="C30" s="83">
        <v>17904</v>
      </c>
      <c r="D30" s="38">
        <v>22231</v>
      </c>
      <c r="E30" s="38">
        <v>21827</v>
      </c>
      <c r="F30" s="38">
        <v>30394</v>
      </c>
      <c r="G30" s="83">
        <v>25804</v>
      </c>
      <c r="H30" s="38">
        <v>30768</v>
      </c>
      <c r="I30" s="38">
        <v>21379</v>
      </c>
      <c r="J30" s="38">
        <v>28395</v>
      </c>
      <c r="K30" s="83">
        <v>25017</v>
      </c>
      <c r="L30" s="38"/>
      <c r="M30" s="38"/>
      <c r="N30" s="38"/>
      <c r="P30" s="18"/>
      <c r="Q30" s="18"/>
    </row>
    <row r="31" spans="1:17" ht="16.5" customHeight="1" x14ac:dyDescent="0.25">
      <c r="A31" s="17"/>
      <c r="B31" s="17" t="s">
        <v>32</v>
      </c>
      <c r="C31" s="83">
        <v>49793</v>
      </c>
      <c r="D31" s="38">
        <v>62965</v>
      </c>
      <c r="E31" s="38">
        <v>57249</v>
      </c>
      <c r="F31" s="38">
        <f>F28-F30</f>
        <v>90077</v>
      </c>
      <c r="G31" s="83">
        <v>61730</v>
      </c>
      <c r="H31" s="38">
        <v>70360</v>
      </c>
      <c r="I31" s="38">
        <v>65941</v>
      </c>
      <c r="J31" s="38">
        <v>86390</v>
      </c>
      <c r="K31" s="83">
        <v>64205</v>
      </c>
      <c r="L31" s="38"/>
      <c r="M31" s="38"/>
      <c r="N31" s="38"/>
      <c r="P31" s="18"/>
      <c r="Q31" s="18"/>
    </row>
    <row r="32" spans="1:17" ht="16.5" customHeight="1" x14ac:dyDescent="0.25">
      <c r="A32" s="40" t="s">
        <v>33</v>
      </c>
      <c r="B32" s="40"/>
      <c r="C32" s="84">
        <v>3818</v>
      </c>
      <c r="D32" s="41">
        <v>3940</v>
      </c>
      <c r="E32" s="41">
        <v>3131</v>
      </c>
      <c r="F32" s="41">
        <v>5234</v>
      </c>
      <c r="G32" s="84">
        <v>5320</v>
      </c>
      <c r="H32" s="41">
        <v>4957</v>
      </c>
      <c r="I32" s="41">
        <v>3807</v>
      </c>
      <c r="J32" s="41">
        <v>5824</v>
      </c>
      <c r="K32" s="84">
        <v>4256</v>
      </c>
      <c r="L32" s="41"/>
      <c r="M32" s="41"/>
      <c r="N32" s="41"/>
      <c r="P32" s="18"/>
      <c r="Q32" s="18"/>
    </row>
    <row r="33" spans="1:17" ht="16.5" customHeight="1" x14ac:dyDescent="0.25">
      <c r="A33" s="50" t="s">
        <v>34</v>
      </c>
      <c r="B33" s="45"/>
      <c r="C33" s="92">
        <v>45975</v>
      </c>
      <c r="D33" s="93">
        <v>59025</v>
      </c>
      <c r="E33" s="93">
        <v>54118</v>
      </c>
      <c r="F33" s="93">
        <f>F31-F32</f>
        <v>84843</v>
      </c>
      <c r="G33" s="94">
        <f>G31-G32</f>
        <v>56410</v>
      </c>
      <c r="H33" s="93">
        <v>65403</v>
      </c>
      <c r="I33" s="93">
        <v>62134</v>
      </c>
      <c r="J33" s="93">
        <v>80566</v>
      </c>
      <c r="K33" s="94">
        <v>59949</v>
      </c>
      <c r="L33" s="51"/>
      <c r="M33" s="51"/>
      <c r="N33" s="51"/>
      <c r="P33" s="18"/>
      <c r="Q33" s="18"/>
    </row>
    <row r="34" spans="1:17" s="49" customFormat="1" ht="16.5" customHeight="1" thickBot="1" x14ac:dyDescent="0.3">
      <c r="A34" s="52"/>
      <c r="B34" s="52" t="s">
        <v>2</v>
      </c>
      <c r="C34" s="53">
        <v>5.1999999999999998E-2</v>
      </c>
      <c r="D34" s="54">
        <f>D33/D16</f>
        <v>5.8999999999999997E-2</v>
      </c>
      <c r="E34" s="54">
        <f>E33/E16</f>
        <v>5.3999999999999999E-2</v>
      </c>
      <c r="F34" s="54">
        <f>F33/F16</f>
        <v>7.2999999999999995E-2</v>
      </c>
      <c r="G34" s="53">
        <f>G33/G16</f>
        <v>5.8000000000000003E-2</v>
      </c>
      <c r="H34" s="54">
        <v>6.4000000000000001E-2</v>
      </c>
      <c r="I34" s="54">
        <v>6.0999999999999999E-2</v>
      </c>
      <c r="J34" s="54">
        <v>6.9000000000000006E-2</v>
      </c>
      <c r="K34" s="53">
        <v>6.0999999999999999E-2</v>
      </c>
      <c r="L34" s="54"/>
      <c r="M34" s="54"/>
      <c r="N34" s="54"/>
    </row>
    <row r="35" spans="1:17" s="49" customFormat="1" ht="13.5" customHeight="1" x14ac:dyDescent="0.25">
      <c r="A35" s="46"/>
      <c r="B35" s="46"/>
      <c r="C35" s="47"/>
      <c r="D35" s="48"/>
      <c r="E35" s="48"/>
      <c r="F35" s="48"/>
      <c r="G35" s="47"/>
      <c r="H35" s="48"/>
      <c r="I35" s="48"/>
      <c r="J35" s="48"/>
      <c r="K35" s="47"/>
      <c r="L35" s="48"/>
      <c r="M35" s="48"/>
      <c r="N35" s="48"/>
    </row>
    <row r="36" spans="1:17" s="49" customFormat="1" ht="18" customHeight="1" x14ac:dyDescent="0.3">
      <c r="A36" s="55" t="s">
        <v>41</v>
      </c>
      <c r="B36" s="46"/>
      <c r="C36" s="47"/>
      <c r="D36" s="48"/>
      <c r="E36" s="48"/>
      <c r="F36" s="48"/>
      <c r="G36" s="47"/>
      <c r="H36" s="48"/>
      <c r="I36" s="48"/>
      <c r="J36" s="48"/>
      <c r="K36" s="47"/>
      <c r="L36" s="48"/>
      <c r="M36" s="48"/>
      <c r="N36" s="48"/>
    </row>
    <row r="37" spans="1:17" s="27" customFormat="1" ht="4.5" customHeight="1" x14ac:dyDescent="0.25">
      <c r="A37" s="56"/>
      <c r="B37" s="26"/>
      <c r="C37" s="25"/>
      <c r="D37" s="26"/>
      <c r="E37" s="26"/>
      <c r="F37" s="26"/>
      <c r="G37" s="25"/>
      <c r="H37" s="26"/>
      <c r="I37" s="26"/>
      <c r="J37" s="26"/>
      <c r="K37" s="25"/>
      <c r="L37" s="26"/>
      <c r="M37" s="26"/>
      <c r="N37" s="26"/>
    </row>
    <row r="38" spans="1:17" ht="16.5" customHeight="1" x14ac:dyDescent="0.25">
      <c r="A38" s="17" t="s">
        <v>9</v>
      </c>
      <c r="B38" s="17"/>
      <c r="C38" s="83">
        <v>220558</v>
      </c>
      <c r="D38" s="38">
        <v>205927</v>
      </c>
      <c r="E38" s="38">
        <v>201091</v>
      </c>
      <c r="F38" s="95">
        <v>237232</v>
      </c>
      <c r="G38" s="83">
        <v>228751</v>
      </c>
      <c r="H38" s="38">
        <v>210419</v>
      </c>
      <c r="I38" s="38">
        <v>213428</v>
      </c>
      <c r="J38" s="95">
        <v>248991</v>
      </c>
      <c r="K38" s="83">
        <v>240062</v>
      </c>
      <c r="L38" s="38"/>
      <c r="M38" s="38"/>
      <c r="P38" s="18"/>
      <c r="Q38" s="18"/>
    </row>
    <row r="39" spans="1:17" ht="16.5" customHeight="1" x14ac:dyDescent="0.25">
      <c r="A39" s="17" t="s">
        <v>10</v>
      </c>
      <c r="B39" s="17"/>
      <c r="C39" s="81"/>
      <c r="D39" s="82"/>
      <c r="E39" s="82"/>
      <c r="F39" s="82"/>
      <c r="G39" s="81"/>
      <c r="H39" s="82">
        <v>0</v>
      </c>
      <c r="I39" s="82"/>
      <c r="J39" s="82"/>
      <c r="K39" s="81"/>
      <c r="L39" s="17"/>
      <c r="M39" s="17"/>
      <c r="N39" s="17"/>
      <c r="P39" s="18"/>
      <c r="Q39" s="18"/>
    </row>
    <row r="40" spans="1:17" ht="16.5" customHeight="1" x14ac:dyDescent="0.25">
      <c r="A40" s="17"/>
      <c r="B40" s="17" t="s">
        <v>11</v>
      </c>
      <c r="C40" s="83">
        <v>252670</v>
      </c>
      <c r="D40" s="38">
        <v>329770</v>
      </c>
      <c r="E40" s="38">
        <v>311553</v>
      </c>
      <c r="F40" s="38">
        <v>361412</v>
      </c>
      <c r="G40" s="83">
        <v>295222</v>
      </c>
      <c r="H40" s="38">
        <v>321353</v>
      </c>
      <c r="I40" s="38">
        <v>328008</v>
      </c>
      <c r="J40" s="38">
        <v>367855</v>
      </c>
      <c r="K40" s="83">
        <v>304078</v>
      </c>
      <c r="L40" s="38"/>
      <c r="M40" s="38"/>
      <c r="N40" s="38"/>
      <c r="P40" s="18"/>
      <c r="Q40" s="18"/>
    </row>
    <row r="41" spans="1:17" ht="16.5" customHeight="1" x14ac:dyDescent="0.25">
      <c r="A41" s="17"/>
      <c r="B41" s="17" t="s">
        <v>12</v>
      </c>
      <c r="C41" s="83">
        <v>217680</v>
      </c>
      <c r="D41" s="38">
        <v>250988</v>
      </c>
      <c r="E41" s="38">
        <v>251981</v>
      </c>
      <c r="F41" s="38">
        <v>313359</v>
      </c>
      <c r="G41" s="83">
        <v>253998</v>
      </c>
      <c r="H41" s="38">
        <v>265764</v>
      </c>
      <c r="I41" s="38">
        <v>270461</v>
      </c>
      <c r="J41" s="38">
        <v>320988</v>
      </c>
      <c r="K41" s="83">
        <v>250988</v>
      </c>
      <c r="L41" s="38"/>
      <c r="M41" s="38"/>
      <c r="N41" s="38"/>
      <c r="P41" s="18"/>
      <c r="Q41" s="18"/>
    </row>
    <row r="42" spans="1:17" ht="16.5" customHeight="1" x14ac:dyDescent="0.25">
      <c r="A42" s="17"/>
      <c r="B42" s="40" t="s">
        <v>31</v>
      </c>
      <c r="C42" s="84">
        <v>188442</v>
      </c>
      <c r="D42" s="41">
        <v>212114</v>
      </c>
      <c r="E42" s="41">
        <v>231465</v>
      </c>
      <c r="F42" s="41">
        <v>245172</v>
      </c>
      <c r="G42" s="84">
        <v>193154</v>
      </c>
      <c r="H42" s="41">
        <v>223346</v>
      </c>
      <c r="I42" s="41">
        <v>213350</v>
      </c>
      <c r="J42" s="41">
        <v>225884</v>
      </c>
      <c r="K42" s="84">
        <v>193391</v>
      </c>
      <c r="L42" s="41"/>
      <c r="M42" s="41"/>
      <c r="N42" s="41"/>
      <c r="P42" s="18"/>
      <c r="Q42" s="18"/>
    </row>
    <row r="43" spans="1:17" ht="16.5" customHeight="1" x14ac:dyDescent="0.25">
      <c r="A43" s="40"/>
      <c r="B43" s="40" t="s">
        <v>13</v>
      </c>
      <c r="C43" s="90">
        <f t="shared" ref="C43:F43" si="5">SUM(C40:C42)</f>
        <v>658792</v>
      </c>
      <c r="D43" s="96">
        <f t="shared" si="5"/>
        <v>792872</v>
      </c>
      <c r="E43" s="96">
        <f t="shared" si="5"/>
        <v>794999</v>
      </c>
      <c r="F43" s="96">
        <f t="shared" si="5"/>
        <v>919943</v>
      </c>
      <c r="G43" s="90">
        <f>SUM(G40:G42)</f>
        <v>742374</v>
      </c>
      <c r="H43" s="96">
        <v>810463</v>
      </c>
      <c r="I43" s="96">
        <v>811819</v>
      </c>
      <c r="J43" s="96">
        <v>914727</v>
      </c>
      <c r="K43" s="90">
        <v>748457</v>
      </c>
      <c r="L43" s="57"/>
      <c r="M43" s="57"/>
      <c r="N43" s="57"/>
      <c r="P43" s="18"/>
      <c r="Q43" s="18"/>
    </row>
    <row r="44" spans="1:17" ht="16.5" customHeight="1" x14ac:dyDescent="0.25">
      <c r="A44" s="40" t="s">
        <v>8</v>
      </c>
      <c r="B44" s="40"/>
      <c r="C44" s="97">
        <f t="shared" ref="C44:G44" si="6">C38+C43</f>
        <v>879350</v>
      </c>
      <c r="D44" s="96">
        <f t="shared" si="6"/>
        <v>998799</v>
      </c>
      <c r="E44" s="96">
        <f t="shared" si="6"/>
        <v>996090</v>
      </c>
      <c r="F44" s="96">
        <f t="shared" si="6"/>
        <v>1157175</v>
      </c>
      <c r="G44" s="97">
        <f t="shared" si="6"/>
        <v>971125</v>
      </c>
      <c r="H44" s="96">
        <v>1020882</v>
      </c>
      <c r="I44" s="96">
        <v>1025247</v>
      </c>
      <c r="J44" s="96">
        <v>1163718</v>
      </c>
      <c r="K44" s="97">
        <v>988519</v>
      </c>
      <c r="L44" s="57"/>
      <c r="M44" s="57"/>
      <c r="N44" s="57"/>
      <c r="P44" s="18"/>
      <c r="Q44" s="18"/>
    </row>
    <row r="45" spans="1:17" s="58" customFormat="1" ht="6.75" customHeight="1" x14ac:dyDescent="0.25">
      <c r="E45" s="59"/>
      <c r="F45" s="59"/>
    </row>
    <row r="46" spans="1:17" ht="7.5" customHeight="1" x14ac:dyDescent="0.25"/>
    <row r="47" spans="1:17" ht="15.75" customHeight="1" x14ac:dyDescent="0.25">
      <c r="A47" s="118" t="s">
        <v>71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80"/>
    </row>
    <row r="48" spans="1:17" ht="15.75" customHeight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80"/>
    </row>
    <row r="49" spans="1:14" ht="15.75" customHeight="1" x14ac:dyDescent="0.25">
      <c r="A49" s="79" t="s">
        <v>75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 ht="15.75" customHeight="1" x14ac:dyDescent="0.25">
      <c r="A50" s="17" t="s">
        <v>76</v>
      </c>
      <c r="B50" s="78"/>
      <c r="C50" s="78"/>
      <c r="D50" s="78"/>
      <c r="E50" s="78"/>
      <c r="F50" s="78"/>
    </row>
  </sheetData>
  <mergeCells count="4">
    <mergeCell ref="K2:N2"/>
    <mergeCell ref="C2:F2"/>
    <mergeCell ref="G2:J2"/>
    <mergeCell ref="A47:M48"/>
  </mergeCells>
  <phoneticPr fontId="2"/>
  <pageMargins left="0.47244094488188981" right="0.26" top="0.55118110236220474" bottom="0.55118110236220474" header="0.51181102362204722" footer="0.51181102362204722"/>
  <pageSetup paperSize="9" scale="63" orientation="landscape" blackAndWhite="1" r:id="rId1"/>
  <headerFooter scaleWithDoc="0" alignWithMargins="0">
    <oddFooter>&amp;C&amp;"Times New Roman,標準"&amp;10-&amp;A-</oddFooter>
  </headerFooter>
  <ignoredErrors>
    <ignoredError sqref="C21:I4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8"/>
  <sheetViews>
    <sheetView showGridLines="0" showZeros="0" view="pageBreakPreview" zoomScale="85" zoomScaleNormal="100" zoomScaleSheetLayoutView="85" workbookViewId="0">
      <pane xSplit="2" topLeftCell="C1" activePane="topRight" state="frozenSplit"/>
      <selection activeCell="L1" sqref="L1"/>
      <selection pane="topRight"/>
    </sheetView>
  </sheetViews>
  <sheetFormatPr defaultColWidth="10.75" defaultRowHeight="16.149999999999999" customHeight="1" x14ac:dyDescent="0.25"/>
  <cols>
    <col min="1" max="1" width="3.375" style="17" customWidth="1"/>
    <col min="2" max="2" width="40.625" style="18" customWidth="1"/>
    <col min="3" max="14" width="12.875" style="18" customWidth="1"/>
    <col min="15" max="16384" width="10.75" style="18"/>
  </cols>
  <sheetData>
    <row r="1" spans="1:14" ht="30" customHeight="1" x14ac:dyDescent="0.3">
      <c r="A1" s="16" t="s">
        <v>43</v>
      </c>
    </row>
    <row r="2" spans="1:14" ht="17.25" customHeight="1" x14ac:dyDescent="0.25">
      <c r="A2" s="18"/>
      <c r="C2" s="116">
        <v>2022</v>
      </c>
      <c r="D2" s="117"/>
      <c r="E2" s="117"/>
      <c r="F2" s="119"/>
      <c r="G2" s="116">
        <v>2023</v>
      </c>
      <c r="H2" s="117"/>
      <c r="I2" s="117"/>
      <c r="J2" s="119"/>
      <c r="K2" s="116">
        <v>2024</v>
      </c>
      <c r="L2" s="117"/>
      <c r="M2" s="117"/>
      <c r="N2" s="119"/>
    </row>
    <row r="3" spans="1:14" s="21" customFormat="1" ht="17.25" customHeight="1" x14ac:dyDescent="0.2">
      <c r="C3" s="22" t="s">
        <v>16</v>
      </c>
      <c r="D3" s="20" t="s">
        <v>51</v>
      </c>
      <c r="E3" s="20" t="s">
        <v>17</v>
      </c>
      <c r="F3" s="20" t="s">
        <v>18</v>
      </c>
      <c r="G3" s="22" t="s">
        <v>16</v>
      </c>
      <c r="H3" s="20" t="s">
        <v>51</v>
      </c>
      <c r="I3" s="20" t="s">
        <v>17</v>
      </c>
      <c r="J3" s="20" t="s">
        <v>18</v>
      </c>
      <c r="K3" s="22" t="s">
        <v>16</v>
      </c>
      <c r="L3" s="20" t="s">
        <v>51</v>
      </c>
      <c r="M3" s="20" t="s">
        <v>17</v>
      </c>
      <c r="N3" s="20" t="s">
        <v>18</v>
      </c>
    </row>
    <row r="4" spans="1:14" s="27" customFormat="1" ht="16.149999999999999" customHeight="1" x14ac:dyDescent="0.25">
      <c r="A4" s="28"/>
      <c r="B4" s="28" t="s">
        <v>61</v>
      </c>
      <c r="C4" s="30"/>
      <c r="D4" s="31"/>
      <c r="E4" s="31"/>
      <c r="F4" s="31"/>
      <c r="G4" s="30"/>
      <c r="H4" s="31"/>
      <c r="I4" s="31"/>
      <c r="J4" s="31"/>
      <c r="K4" s="30"/>
      <c r="L4" s="31"/>
      <c r="M4" s="31"/>
      <c r="N4" s="31"/>
    </row>
    <row r="5" spans="1:14" s="27" customFormat="1" ht="16.5" customHeight="1" x14ac:dyDescent="0.25">
      <c r="A5" s="24" t="s">
        <v>50</v>
      </c>
      <c r="B5" s="34"/>
      <c r="C5" s="25"/>
      <c r="D5" s="26"/>
      <c r="E5" s="26"/>
      <c r="F5" s="26"/>
      <c r="G5" s="25"/>
      <c r="H5" s="26"/>
      <c r="I5" s="26"/>
      <c r="J5" s="26"/>
      <c r="K5" s="25"/>
      <c r="L5" s="26"/>
      <c r="M5" s="26"/>
      <c r="N5" s="26"/>
    </row>
    <row r="6" spans="1:14" ht="16.149999999999999" customHeight="1" x14ac:dyDescent="0.25">
      <c r="A6" s="17" t="s">
        <v>46</v>
      </c>
      <c r="B6" s="17"/>
      <c r="C6" s="37"/>
      <c r="D6" s="17"/>
      <c r="E6" s="17"/>
      <c r="F6" s="17"/>
      <c r="G6" s="37"/>
      <c r="H6" s="17"/>
      <c r="I6" s="17"/>
      <c r="J6" s="17"/>
      <c r="K6" s="37"/>
      <c r="L6" s="17"/>
      <c r="M6" s="17"/>
      <c r="N6" s="17"/>
    </row>
    <row r="7" spans="1:14" ht="16.149999999999999" customHeight="1" x14ac:dyDescent="0.25">
      <c r="B7" s="17" t="s">
        <v>14</v>
      </c>
      <c r="C7" s="83">
        <v>507203</v>
      </c>
      <c r="D7" s="38">
        <v>570462</v>
      </c>
      <c r="E7" s="38">
        <v>554778</v>
      </c>
      <c r="F7" s="38">
        <v>640167</v>
      </c>
      <c r="G7" s="83">
        <v>558153</v>
      </c>
      <c r="H7" s="38">
        <v>574931</v>
      </c>
      <c r="I7" s="38">
        <v>570360</v>
      </c>
      <c r="J7" s="38">
        <v>642632</v>
      </c>
      <c r="K7" s="83">
        <v>580264</v>
      </c>
      <c r="L7" s="38"/>
      <c r="M7" s="38"/>
      <c r="N7" s="38"/>
    </row>
    <row r="8" spans="1:14" ht="16.149999999999999" customHeight="1" x14ac:dyDescent="0.25">
      <c r="B8" s="17" t="s">
        <v>3</v>
      </c>
      <c r="C8" s="83">
        <v>52584</v>
      </c>
      <c r="D8" s="38">
        <v>66931</v>
      </c>
      <c r="E8" s="38">
        <v>41012</v>
      </c>
      <c r="F8" s="38">
        <v>51864</v>
      </c>
      <c r="G8" s="83">
        <v>50618</v>
      </c>
      <c r="H8" s="38">
        <v>59294</v>
      </c>
      <c r="I8" s="38">
        <v>46043</v>
      </c>
      <c r="J8" s="38">
        <v>72354</v>
      </c>
      <c r="K8" s="83">
        <v>65494</v>
      </c>
      <c r="L8" s="38"/>
      <c r="M8" s="38"/>
      <c r="N8" s="38"/>
    </row>
    <row r="9" spans="1:14" s="49" customFormat="1" ht="16.149999999999999" customHeight="1" x14ac:dyDescent="0.25">
      <c r="A9" s="46"/>
      <c r="B9" s="60" t="s">
        <v>2</v>
      </c>
      <c r="C9" s="61">
        <f t="shared" ref="C9:F9" si="0">C8/C7</f>
        <v>0.104</v>
      </c>
      <c r="D9" s="60">
        <f t="shared" si="0"/>
        <v>0.11700000000000001</v>
      </c>
      <c r="E9" s="60">
        <f t="shared" si="0"/>
        <v>7.3999999999999996E-2</v>
      </c>
      <c r="F9" s="60">
        <f t="shared" si="0"/>
        <v>8.1000000000000003E-2</v>
      </c>
      <c r="G9" s="61">
        <v>9.0999999999999998E-2</v>
      </c>
      <c r="H9" s="60">
        <v>0.10299999999999999</v>
      </c>
      <c r="I9" s="60">
        <v>8.1000000000000003E-2</v>
      </c>
      <c r="J9" s="60">
        <v>0.113</v>
      </c>
      <c r="K9" s="61">
        <v>0.113</v>
      </c>
      <c r="L9" s="60"/>
      <c r="M9" s="60"/>
      <c r="N9" s="60"/>
    </row>
    <row r="10" spans="1:14" ht="16.149999999999999" customHeight="1" x14ac:dyDescent="0.25">
      <c r="A10" s="17" t="s">
        <v>48</v>
      </c>
      <c r="B10" s="17"/>
      <c r="C10" s="37"/>
      <c r="D10" s="17"/>
      <c r="E10" s="17"/>
      <c r="F10" s="17"/>
      <c r="G10" s="37"/>
      <c r="H10" s="17"/>
      <c r="I10" s="17"/>
      <c r="J10" s="17"/>
      <c r="K10" s="37"/>
      <c r="L10" s="17"/>
      <c r="M10" s="17"/>
      <c r="N10" s="17"/>
    </row>
    <row r="11" spans="1:14" ht="16.149999999999999" customHeight="1" x14ac:dyDescent="0.25">
      <c r="B11" s="17" t="s">
        <v>14</v>
      </c>
      <c r="C11" s="98">
        <v>118198</v>
      </c>
      <c r="D11" s="39">
        <v>118231</v>
      </c>
      <c r="E11" s="39">
        <v>126074</v>
      </c>
      <c r="F11" s="39">
        <v>150828</v>
      </c>
      <c r="G11" s="98">
        <v>131055</v>
      </c>
      <c r="H11" s="39">
        <v>126115</v>
      </c>
      <c r="I11" s="39">
        <v>132406</v>
      </c>
      <c r="J11" s="39">
        <v>164204</v>
      </c>
      <c r="K11" s="98">
        <v>134212</v>
      </c>
      <c r="L11" s="39"/>
      <c r="M11" s="39"/>
      <c r="N11" s="39"/>
    </row>
    <row r="12" spans="1:14" ht="16.149999999999999" customHeight="1" x14ac:dyDescent="0.25">
      <c r="B12" s="17" t="s">
        <v>3</v>
      </c>
      <c r="C12" s="98">
        <v>6321</v>
      </c>
      <c r="D12" s="39">
        <v>8301</v>
      </c>
      <c r="E12" s="39">
        <v>6432</v>
      </c>
      <c r="F12" s="39">
        <v>9951</v>
      </c>
      <c r="G12" s="98">
        <v>6880</v>
      </c>
      <c r="H12" s="39">
        <v>4416</v>
      </c>
      <c r="I12" s="39">
        <v>6639</v>
      </c>
      <c r="J12" s="39">
        <v>13714</v>
      </c>
      <c r="K12" s="98">
        <v>5579</v>
      </c>
      <c r="L12" s="39"/>
      <c r="M12" s="39"/>
      <c r="N12" s="39"/>
    </row>
    <row r="13" spans="1:14" s="49" customFormat="1" ht="16.149999999999999" customHeight="1" x14ac:dyDescent="0.25">
      <c r="A13" s="46"/>
      <c r="B13" s="60" t="s">
        <v>2</v>
      </c>
      <c r="C13" s="61">
        <f t="shared" ref="C13:F13" si="1">C12/C11</f>
        <v>5.2999999999999999E-2</v>
      </c>
      <c r="D13" s="60">
        <f t="shared" si="1"/>
        <v>7.0000000000000007E-2</v>
      </c>
      <c r="E13" s="60">
        <f t="shared" si="1"/>
        <v>5.0999999999999997E-2</v>
      </c>
      <c r="F13" s="60">
        <f t="shared" si="1"/>
        <v>6.6000000000000003E-2</v>
      </c>
      <c r="G13" s="61">
        <v>5.1999999999999998E-2</v>
      </c>
      <c r="H13" s="60">
        <v>3.5000000000000003E-2</v>
      </c>
      <c r="I13" s="60">
        <v>0.05</v>
      </c>
      <c r="J13" s="60">
        <v>8.4000000000000005E-2</v>
      </c>
      <c r="K13" s="61">
        <v>4.2000000000000003E-2</v>
      </c>
      <c r="L13" s="60"/>
      <c r="M13" s="60"/>
      <c r="N13" s="60"/>
    </row>
    <row r="14" spans="1:14" ht="16.149999999999999" customHeight="1" x14ac:dyDescent="0.25">
      <c r="A14" s="17" t="s">
        <v>47</v>
      </c>
      <c r="B14" s="17"/>
      <c r="C14" s="37"/>
      <c r="D14" s="17"/>
      <c r="E14" s="17"/>
      <c r="F14" s="17"/>
      <c r="G14" s="37"/>
      <c r="H14" s="17"/>
      <c r="I14" s="17"/>
      <c r="J14" s="17"/>
      <c r="K14" s="37"/>
      <c r="L14" s="17"/>
      <c r="M14" s="17"/>
      <c r="N14" s="17"/>
    </row>
    <row r="15" spans="1:14" ht="16.149999999999999" customHeight="1" x14ac:dyDescent="0.25">
      <c r="B15" s="17" t="s">
        <v>14</v>
      </c>
      <c r="C15" s="83">
        <v>157201</v>
      </c>
      <c r="D15" s="38">
        <v>200897</v>
      </c>
      <c r="E15" s="38">
        <v>202933</v>
      </c>
      <c r="F15" s="38">
        <v>242449</v>
      </c>
      <c r="G15" s="83">
        <v>192423</v>
      </c>
      <c r="H15" s="38">
        <v>219238</v>
      </c>
      <c r="I15" s="38">
        <v>220686</v>
      </c>
      <c r="J15" s="38">
        <v>229278</v>
      </c>
      <c r="K15" s="83">
        <v>175541</v>
      </c>
      <c r="L15" s="38"/>
      <c r="M15" s="38"/>
      <c r="N15" s="38"/>
    </row>
    <row r="16" spans="1:14" ht="16.149999999999999" customHeight="1" x14ac:dyDescent="0.25">
      <c r="B16" s="17" t="s">
        <v>3</v>
      </c>
      <c r="C16" s="83">
        <v>13361</v>
      </c>
      <c r="D16" s="38">
        <v>32367</v>
      </c>
      <c r="E16" s="38">
        <v>36615</v>
      </c>
      <c r="F16" s="38">
        <v>44287</v>
      </c>
      <c r="G16" s="83">
        <v>37256</v>
      </c>
      <c r="H16" s="38">
        <v>34452</v>
      </c>
      <c r="I16" s="38">
        <v>40183</v>
      </c>
      <c r="J16" s="38">
        <v>33688</v>
      </c>
      <c r="K16" s="83">
        <v>14266</v>
      </c>
      <c r="L16" s="38"/>
      <c r="M16" s="38"/>
      <c r="N16" s="38"/>
    </row>
    <row r="17" spans="1:14" s="49" customFormat="1" ht="16.149999999999999" customHeight="1" x14ac:dyDescent="0.25">
      <c r="A17" s="46"/>
      <c r="B17" s="60" t="s">
        <v>2</v>
      </c>
      <c r="C17" s="61">
        <f t="shared" ref="C17:F17" si="2">C16/C15</f>
        <v>8.5000000000000006E-2</v>
      </c>
      <c r="D17" s="60">
        <f t="shared" si="2"/>
        <v>0.161</v>
      </c>
      <c r="E17" s="60">
        <f t="shared" si="2"/>
        <v>0.18</v>
      </c>
      <c r="F17" s="60">
        <f t="shared" si="2"/>
        <v>0.183</v>
      </c>
      <c r="G17" s="61">
        <v>0.19400000000000001</v>
      </c>
      <c r="H17" s="60">
        <v>0.157</v>
      </c>
      <c r="I17" s="60">
        <v>0.182</v>
      </c>
      <c r="J17" s="60">
        <v>0.14699999999999999</v>
      </c>
      <c r="K17" s="61">
        <v>8.1000000000000003E-2</v>
      </c>
      <c r="L17" s="60"/>
      <c r="M17" s="60"/>
      <c r="N17" s="60"/>
    </row>
    <row r="18" spans="1:14" ht="16.149999999999999" customHeight="1" x14ac:dyDescent="0.25">
      <c r="A18" s="109" t="s">
        <v>72</v>
      </c>
      <c r="B18" s="17"/>
      <c r="C18" s="37"/>
      <c r="D18" s="17"/>
      <c r="E18" s="17"/>
      <c r="F18" s="17"/>
      <c r="G18" s="37"/>
      <c r="H18" s="17"/>
      <c r="I18" s="17"/>
      <c r="J18" s="17"/>
      <c r="K18" s="37"/>
      <c r="L18" s="17"/>
      <c r="M18" s="17"/>
      <c r="N18" s="17"/>
    </row>
    <row r="19" spans="1:14" ht="16.149999999999999" customHeight="1" x14ac:dyDescent="0.25">
      <c r="B19" s="17" t="s">
        <v>14</v>
      </c>
      <c r="C19" s="83">
        <v>68480</v>
      </c>
      <c r="D19" s="38">
        <v>78262</v>
      </c>
      <c r="E19" s="38">
        <v>87037</v>
      </c>
      <c r="F19" s="38">
        <v>95453</v>
      </c>
      <c r="G19" s="83">
        <v>62061</v>
      </c>
      <c r="H19" s="38">
        <v>74855</v>
      </c>
      <c r="I19" s="38">
        <v>78849</v>
      </c>
      <c r="J19" s="38">
        <v>98954</v>
      </c>
      <c r="K19" s="83">
        <v>68485</v>
      </c>
      <c r="L19" s="38"/>
      <c r="M19" s="38"/>
      <c r="N19" s="38"/>
    </row>
    <row r="20" spans="1:14" ht="16.149999999999999" customHeight="1" x14ac:dyDescent="0.25">
      <c r="B20" s="17" t="s">
        <v>24</v>
      </c>
      <c r="C20" s="83">
        <v>12201</v>
      </c>
      <c r="D20" s="38">
        <v>15571</v>
      </c>
      <c r="E20" s="38">
        <v>16881</v>
      </c>
      <c r="F20" s="38">
        <v>13366</v>
      </c>
      <c r="G20" s="83">
        <v>7418</v>
      </c>
      <c r="H20" s="38">
        <v>12084</v>
      </c>
      <c r="I20" s="38">
        <v>15768</v>
      </c>
      <c r="J20" s="38">
        <v>23328</v>
      </c>
      <c r="K20" s="83">
        <v>12052</v>
      </c>
      <c r="L20" s="38"/>
      <c r="M20" s="38"/>
      <c r="N20" s="38"/>
    </row>
    <row r="21" spans="1:14" s="49" customFormat="1" ht="16.149999999999999" customHeight="1" x14ac:dyDescent="0.25">
      <c r="A21" s="46"/>
      <c r="B21" s="60" t="s">
        <v>2</v>
      </c>
      <c r="C21" s="61">
        <f t="shared" ref="C21:F21" si="3">C20/C19</f>
        <v>0.17799999999999999</v>
      </c>
      <c r="D21" s="60">
        <f t="shared" si="3"/>
        <v>0.19900000000000001</v>
      </c>
      <c r="E21" s="60">
        <f t="shared" si="3"/>
        <v>0.19400000000000001</v>
      </c>
      <c r="F21" s="60">
        <f t="shared" si="3"/>
        <v>0.14000000000000001</v>
      </c>
      <c r="G21" s="61">
        <v>0.12</v>
      </c>
      <c r="H21" s="60">
        <v>0.161</v>
      </c>
      <c r="I21" s="60">
        <v>0.2</v>
      </c>
      <c r="J21" s="60">
        <v>0.23599999999999999</v>
      </c>
      <c r="K21" s="61">
        <v>0.17599999999999999</v>
      </c>
      <c r="L21" s="60"/>
      <c r="M21" s="60"/>
      <c r="N21" s="60"/>
    </row>
    <row r="22" spans="1:14" ht="16.149999999999999" customHeight="1" x14ac:dyDescent="0.25">
      <c r="A22" s="17" t="s">
        <v>66</v>
      </c>
      <c r="B22" s="17"/>
      <c r="C22" s="37"/>
      <c r="D22" s="17"/>
      <c r="E22" s="17"/>
      <c r="F22" s="17"/>
      <c r="G22" s="37"/>
      <c r="H22" s="17"/>
      <c r="I22" s="17"/>
      <c r="J22" s="17"/>
      <c r="K22" s="37"/>
      <c r="L22" s="17"/>
      <c r="M22" s="17"/>
      <c r="N22" s="17"/>
    </row>
    <row r="23" spans="1:14" ht="16.149999999999999" customHeight="1" x14ac:dyDescent="0.25">
      <c r="B23" s="17" t="s">
        <v>14</v>
      </c>
      <c r="C23" s="83">
        <v>48772</v>
      </c>
      <c r="D23" s="38">
        <v>54540</v>
      </c>
      <c r="E23" s="38">
        <v>53790</v>
      </c>
      <c r="F23" s="38">
        <v>55247</v>
      </c>
      <c r="G23" s="83">
        <v>55410</v>
      </c>
      <c r="H23" s="38">
        <v>51104</v>
      </c>
      <c r="I23" s="38">
        <v>49833</v>
      </c>
      <c r="J23" s="38">
        <v>52497</v>
      </c>
      <c r="K23" s="83">
        <v>55138</v>
      </c>
      <c r="L23" s="38"/>
      <c r="M23" s="38"/>
      <c r="N23" s="38"/>
    </row>
    <row r="24" spans="1:14" ht="16.149999999999999" customHeight="1" x14ac:dyDescent="0.25">
      <c r="B24" s="17" t="s">
        <v>3</v>
      </c>
      <c r="C24" s="83">
        <v>-8879</v>
      </c>
      <c r="D24" s="38">
        <v>-24314</v>
      </c>
      <c r="E24" s="38">
        <v>-19753</v>
      </c>
      <c r="F24" s="38">
        <v>-20849</v>
      </c>
      <c r="G24" s="83">
        <v>-18051</v>
      </c>
      <c r="H24" s="38">
        <v>-16454</v>
      </c>
      <c r="I24" s="38">
        <v>-25501</v>
      </c>
      <c r="J24" s="38">
        <v>-26339</v>
      </c>
      <c r="K24" s="83">
        <v>-18853</v>
      </c>
      <c r="L24" s="38"/>
      <c r="M24" s="38"/>
      <c r="N24" s="38"/>
    </row>
    <row r="25" spans="1:14" s="49" customFormat="1" ht="16.149999999999999" customHeight="1" x14ac:dyDescent="0.25">
      <c r="A25" s="46"/>
      <c r="B25" s="46"/>
      <c r="C25" s="71"/>
      <c r="D25" s="46"/>
      <c r="E25" s="46"/>
      <c r="F25" s="46"/>
      <c r="G25" s="71"/>
      <c r="H25" s="46"/>
      <c r="I25" s="46"/>
      <c r="J25" s="46"/>
      <c r="K25" s="71"/>
      <c r="L25" s="46"/>
      <c r="M25" s="46"/>
      <c r="N25" s="46"/>
    </row>
    <row r="26" spans="1:14" ht="16.149999999999999" customHeight="1" x14ac:dyDescent="0.25">
      <c r="A26" s="45" t="s">
        <v>67</v>
      </c>
      <c r="B26" s="45"/>
      <c r="C26" s="44"/>
      <c r="D26" s="45"/>
      <c r="E26" s="45"/>
      <c r="F26" s="45"/>
      <c r="G26" s="44"/>
      <c r="H26" s="45"/>
      <c r="I26" s="45"/>
      <c r="J26" s="45"/>
      <c r="K26" s="44"/>
      <c r="L26" s="45"/>
      <c r="M26" s="45"/>
      <c r="N26" s="45"/>
    </row>
    <row r="27" spans="1:14" ht="16.149999999999999" customHeight="1" x14ac:dyDescent="0.25">
      <c r="B27" s="17" t="s">
        <v>14</v>
      </c>
      <c r="C27" s="83">
        <v>-20504</v>
      </c>
      <c r="D27" s="38">
        <v>-23593</v>
      </c>
      <c r="E27" s="38">
        <v>-28522</v>
      </c>
      <c r="F27" s="38">
        <v>-26969</v>
      </c>
      <c r="G27" s="83">
        <v>-27977</v>
      </c>
      <c r="H27" s="38">
        <v>-25361</v>
      </c>
      <c r="I27" s="38">
        <v>-26887</v>
      </c>
      <c r="J27" s="38">
        <v>-23847</v>
      </c>
      <c r="K27" s="83">
        <v>-25121</v>
      </c>
      <c r="L27" s="38"/>
      <c r="M27" s="38"/>
      <c r="N27" s="38"/>
    </row>
    <row r="28" spans="1:14" ht="16.149999999999999" customHeight="1" x14ac:dyDescent="0.25">
      <c r="B28" s="17" t="s">
        <v>3</v>
      </c>
      <c r="C28" s="83">
        <v>552</v>
      </c>
      <c r="D28" s="38">
        <v>-381</v>
      </c>
      <c r="E28" s="38">
        <v>253</v>
      </c>
      <c r="F28" s="38">
        <v>-1275</v>
      </c>
      <c r="G28" s="83">
        <v>354</v>
      </c>
      <c r="H28" s="38">
        <v>-1518</v>
      </c>
      <c r="I28" s="38">
        <v>-508</v>
      </c>
      <c r="J28" s="38">
        <v>-752</v>
      </c>
      <c r="K28" s="83">
        <v>1545</v>
      </c>
      <c r="L28" s="38"/>
      <c r="M28" s="38"/>
      <c r="N28" s="38"/>
    </row>
    <row r="29" spans="1:14" s="49" customFormat="1" ht="16.149999999999999" customHeight="1" thickBot="1" x14ac:dyDescent="0.3">
      <c r="A29" s="52"/>
      <c r="B29" s="52"/>
      <c r="C29" s="62"/>
      <c r="D29" s="52"/>
      <c r="E29" s="52"/>
      <c r="F29" s="52"/>
      <c r="G29" s="62"/>
      <c r="H29" s="52"/>
      <c r="I29" s="52"/>
      <c r="J29" s="52"/>
      <c r="K29" s="62"/>
      <c r="L29" s="52"/>
      <c r="M29" s="52"/>
      <c r="N29" s="52"/>
    </row>
    <row r="30" spans="1:14" ht="16.149999999999999" customHeight="1" x14ac:dyDescent="0.25">
      <c r="A30" s="17" t="s">
        <v>15</v>
      </c>
      <c r="B30" s="17"/>
      <c r="C30" s="37"/>
      <c r="D30" s="17"/>
      <c r="E30" s="17"/>
      <c r="F30" s="17"/>
      <c r="G30" s="37"/>
      <c r="H30" s="17"/>
      <c r="I30" s="17"/>
      <c r="J30" s="17"/>
      <c r="K30" s="37"/>
      <c r="L30" s="17"/>
      <c r="M30" s="17"/>
      <c r="N30" s="17"/>
    </row>
    <row r="31" spans="1:14" ht="16.149999999999999" customHeight="1" x14ac:dyDescent="0.25">
      <c r="B31" s="17" t="s">
        <v>14</v>
      </c>
      <c r="C31" s="81">
        <f t="shared" ref="C31:F31" si="4">C7+C15+C11+C19+C23+C27</f>
        <v>879350</v>
      </c>
      <c r="D31" s="82">
        <f t="shared" si="4"/>
        <v>998799</v>
      </c>
      <c r="E31" s="82">
        <f t="shared" si="4"/>
        <v>996090</v>
      </c>
      <c r="F31" s="82">
        <f t="shared" si="4"/>
        <v>1157175</v>
      </c>
      <c r="G31" s="81">
        <v>971125</v>
      </c>
      <c r="H31" s="82">
        <v>1020882</v>
      </c>
      <c r="I31" s="82">
        <v>1025247</v>
      </c>
      <c r="J31" s="82">
        <v>1163718</v>
      </c>
      <c r="K31" s="81">
        <v>988519</v>
      </c>
      <c r="L31" s="17"/>
      <c r="M31" s="17"/>
      <c r="N31" s="17"/>
    </row>
    <row r="32" spans="1:14" ht="16.149999999999999" customHeight="1" x14ac:dyDescent="0.25">
      <c r="B32" s="17" t="s">
        <v>3</v>
      </c>
      <c r="C32" s="81">
        <f t="shared" ref="C32:F32" si="5">C8+C16+C12+C20++C24+C28</f>
        <v>76140</v>
      </c>
      <c r="D32" s="82">
        <f t="shared" si="5"/>
        <v>98475</v>
      </c>
      <c r="E32" s="82">
        <f t="shared" si="5"/>
        <v>81440</v>
      </c>
      <c r="F32" s="82">
        <f t="shared" si="5"/>
        <v>97344</v>
      </c>
      <c r="G32" s="81">
        <v>84475</v>
      </c>
      <c r="H32" s="82">
        <v>92274</v>
      </c>
      <c r="I32" s="82">
        <v>82624</v>
      </c>
      <c r="J32" s="82">
        <v>115993</v>
      </c>
      <c r="K32" s="81">
        <v>80083</v>
      </c>
      <c r="L32" s="17"/>
      <c r="M32" s="17"/>
      <c r="N32" s="17"/>
    </row>
    <row r="33" spans="1:14" s="49" customFormat="1" ht="16.149999999999999" customHeight="1" x14ac:dyDescent="0.25">
      <c r="A33" s="60"/>
      <c r="B33" s="60" t="s">
        <v>2</v>
      </c>
      <c r="C33" s="61">
        <f t="shared" ref="C33:F33" si="6">C32/C31</f>
        <v>8.6999999999999994E-2</v>
      </c>
      <c r="D33" s="60">
        <f t="shared" si="6"/>
        <v>9.9000000000000005E-2</v>
      </c>
      <c r="E33" s="60">
        <f t="shared" si="6"/>
        <v>8.2000000000000003E-2</v>
      </c>
      <c r="F33" s="60">
        <f t="shared" si="6"/>
        <v>8.4000000000000005E-2</v>
      </c>
      <c r="G33" s="61">
        <v>8.6999999999999994E-2</v>
      </c>
      <c r="H33" s="60">
        <v>0.09</v>
      </c>
      <c r="I33" s="60">
        <v>8.1000000000000003E-2</v>
      </c>
      <c r="J33" s="60">
        <v>0.1</v>
      </c>
      <c r="K33" s="61">
        <v>8.1000000000000003E-2</v>
      </c>
      <c r="L33" s="60"/>
      <c r="M33" s="60"/>
      <c r="N33" s="60"/>
    </row>
    <row r="34" spans="1:14" s="49" customFormat="1" ht="5.25" customHeight="1" x14ac:dyDescent="0.25"/>
    <row r="35" spans="1:14" ht="15.75" customHeight="1" x14ac:dyDescent="0.25">
      <c r="A35" s="118" t="s">
        <v>71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ht="15.75" customHeight="1" x14ac:dyDescent="0.2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ht="15.75" customHeight="1" x14ac:dyDescent="0.25">
      <c r="A37" s="79" t="s">
        <v>75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5.75" customHeight="1" x14ac:dyDescent="0.25">
      <c r="A38" s="17" t="s">
        <v>77</v>
      </c>
      <c r="B38" s="78"/>
      <c r="C38" s="78"/>
      <c r="D38" s="78"/>
      <c r="E38" s="78"/>
      <c r="F38" s="78"/>
    </row>
  </sheetData>
  <mergeCells count="4">
    <mergeCell ref="K2:N2"/>
    <mergeCell ref="C2:F2"/>
    <mergeCell ref="G2:J2"/>
    <mergeCell ref="A35:N36"/>
  </mergeCells>
  <phoneticPr fontId="2"/>
  <pageMargins left="0.47244094488188981" right="0.28000000000000003" top="0.55118110236220474" bottom="0.55118110236220474" header="0.51181102362204722" footer="0.51181102362204722"/>
  <pageSetup paperSize="9" scale="66" orientation="landscape" blackAndWhite="1" r:id="rId1"/>
  <headerFooter scaleWithDoc="0" alignWithMargins="0">
    <oddFooter>&amp;C&amp;"Times New Roman,標準"&amp;10-&amp;A-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1"/>
  <sheetViews>
    <sheetView showGridLines="0" view="pageBreakPreview" zoomScaleNormal="100" zoomScaleSheetLayoutView="100" workbookViewId="0"/>
  </sheetViews>
  <sheetFormatPr defaultRowHeight="15.75" x14ac:dyDescent="0.25"/>
  <cols>
    <col min="1" max="1" width="3.375" style="18" customWidth="1"/>
    <col min="2" max="2" width="40.625" style="18" customWidth="1"/>
    <col min="3" max="14" width="11.625" style="18" customWidth="1"/>
    <col min="15" max="21" width="9.625" style="18" customWidth="1"/>
    <col min="22" max="16384" width="9" style="18"/>
  </cols>
  <sheetData>
    <row r="1" spans="1:21" ht="29.25" customHeight="1" x14ac:dyDescent="0.3">
      <c r="A1" s="63" t="s">
        <v>23</v>
      </c>
      <c r="P1" s="64"/>
      <c r="Q1" s="64"/>
      <c r="T1" s="64"/>
      <c r="U1" s="64"/>
    </row>
    <row r="2" spans="1:21" x14ac:dyDescent="0.25">
      <c r="C2" s="116">
        <v>2022</v>
      </c>
      <c r="D2" s="117"/>
      <c r="E2" s="117"/>
      <c r="F2" s="117"/>
      <c r="G2" s="116">
        <v>2023</v>
      </c>
      <c r="H2" s="117"/>
      <c r="I2" s="117"/>
      <c r="J2" s="117"/>
      <c r="K2" s="116">
        <v>2024</v>
      </c>
      <c r="L2" s="117"/>
      <c r="M2" s="117"/>
      <c r="N2" s="117"/>
    </row>
    <row r="3" spans="1:21" x14ac:dyDescent="0.25">
      <c r="C3" s="22" t="s">
        <v>16</v>
      </c>
      <c r="D3" s="23" t="s">
        <v>51</v>
      </c>
      <c r="E3" s="23" t="s">
        <v>63</v>
      </c>
      <c r="F3" s="20" t="s">
        <v>18</v>
      </c>
      <c r="G3" s="22" t="s">
        <v>16</v>
      </c>
      <c r="H3" s="23" t="s">
        <v>51</v>
      </c>
      <c r="I3" s="23" t="s">
        <v>63</v>
      </c>
      <c r="J3" s="20" t="s">
        <v>18</v>
      </c>
      <c r="K3" s="22" t="s">
        <v>16</v>
      </c>
      <c r="L3" s="23" t="s">
        <v>51</v>
      </c>
      <c r="M3" s="23" t="s">
        <v>63</v>
      </c>
      <c r="N3" s="20" t="s">
        <v>18</v>
      </c>
    </row>
    <row r="4" spans="1:21" x14ac:dyDescent="0.25">
      <c r="A4" s="65"/>
      <c r="B4" s="66" t="s">
        <v>62</v>
      </c>
      <c r="C4" s="44"/>
      <c r="D4" s="45"/>
      <c r="E4" s="45"/>
      <c r="F4" s="45"/>
      <c r="G4" s="44"/>
      <c r="H4" s="45"/>
      <c r="I4" s="45"/>
      <c r="J4" s="45"/>
      <c r="K4" s="44"/>
      <c r="L4" s="45"/>
      <c r="M4" s="45"/>
      <c r="N4" s="45"/>
    </row>
    <row r="5" spans="1:21" ht="18.75" x14ac:dyDescent="0.25">
      <c r="A5" s="18" t="s">
        <v>46</v>
      </c>
      <c r="B5" s="67"/>
      <c r="C5" s="37"/>
      <c r="D5" s="17"/>
      <c r="E5" s="17"/>
      <c r="F5" s="17"/>
      <c r="G5" s="37"/>
      <c r="H5" s="17"/>
      <c r="I5" s="17"/>
      <c r="J5" s="17"/>
      <c r="K5" s="37"/>
      <c r="L5" s="17"/>
      <c r="M5" s="17"/>
      <c r="N5" s="17"/>
    </row>
    <row r="6" spans="1:21" x14ac:dyDescent="0.25">
      <c r="B6" s="17" t="s">
        <v>57</v>
      </c>
      <c r="C6" s="99">
        <v>1163</v>
      </c>
      <c r="D6" s="100">
        <v>1373</v>
      </c>
      <c r="E6" s="100">
        <v>1497</v>
      </c>
      <c r="F6" s="100">
        <v>1645</v>
      </c>
      <c r="G6" s="99">
        <v>1437</v>
      </c>
      <c r="H6" s="100">
        <v>1565</v>
      </c>
      <c r="I6" s="100">
        <v>1515</v>
      </c>
      <c r="J6" s="100">
        <v>1705</v>
      </c>
      <c r="K6" s="99">
        <v>1563</v>
      </c>
      <c r="L6" s="72"/>
      <c r="M6" s="72"/>
      <c r="N6" s="72"/>
    </row>
    <row r="7" spans="1:21" ht="18.75" x14ac:dyDescent="0.25">
      <c r="A7" s="68"/>
      <c r="B7" s="17" t="s">
        <v>54</v>
      </c>
      <c r="C7" s="99">
        <v>777</v>
      </c>
      <c r="D7" s="100">
        <v>773</v>
      </c>
      <c r="E7" s="100">
        <v>789</v>
      </c>
      <c r="F7" s="100">
        <v>872</v>
      </c>
      <c r="G7" s="99">
        <v>895</v>
      </c>
      <c r="H7" s="100">
        <v>887</v>
      </c>
      <c r="I7" s="100">
        <v>890</v>
      </c>
      <c r="J7" s="100">
        <v>969</v>
      </c>
      <c r="K7" s="99">
        <v>983</v>
      </c>
      <c r="L7" s="72"/>
      <c r="M7" s="72"/>
      <c r="N7" s="72"/>
    </row>
    <row r="8" spans="1:21" ht="18.75" x14ac:dyDescent="0.25">
      <c r="A8" s="68"/>
      <c r="B8" s="17" t="s">
        <v>58</v>
      </c>
      <c r="C8" s="99">
        <v>1502</v>
      </c>
      <c r="D8" s="100">
        <v>1762</v>
      </c>
      <c r="E8" s="100">
        <v>1515</v>
      </c>
      <c r="F8" s="100">
        <v>1733</v>
      </c>
      <c r="G8" s="99">
        <v>1511</v>
      </c>
      <c r="H8" s="100">
        <v>1497</v>
      </c>
      <c r="I8" s="100">
        <v>1458</v>
      </c>
      <c r="J8" s="100">
        <v>1624</v>
      </c>
      <c r="K8" s="99">
        <v>1454</v>
      </c>
      <c r="L8" s="72"/>
      <c r="M8" s="72"/>
      <c r="N8" s="72"/>
    </row>
    <row r="9" spans="1:21" ht="18.75" x14ac:dyDescent="0.25">
      <c r="A9" s="68"/>
      <c r="B9" s="17" t="s">
        <v>60</v>
      </c>
      <c r="C9" s="99">
        <v>898</v>
      </c>
      <c r="D9" s="100">
        <v>915</v>
      </c>
      <c r="E9" s="100">
        <v>817</v>
      </c>
      <c r="F9" s="100">
        <v>1072</v>
      </c>
      <c r="G9" s="99">
        <v>869</v>
      </c>
      <c r="H9" s="100">
        <v>833</v>
      </c>
      <c r="I9" s="100">
        <v>855</v>
      </c>
      <c r="J9" s="100">
        <v>936</v>
      </c>
      <c r="K9" s="99">
        <v>813</v>
      </c>
      <c r="L9" s="72"/>
      <c r="M9" s="72"/>
      <c r="N9" s="72"/>
    </row>
    <row r="10" spans="1:21" ht="18.75" x14ac:dyDescent="0.25">
      <c r="A10" s="67"/>
      <c r="B10" s="17" t="s">
        <v>53</v>
      </c>
      <c r="C10" s="101">
        <v>733</v>
      </c>
      <c r="D10" s="102">
        <v>881</v>
      </c>
      <c r="E10" s="102">
        <v>930</v>
      </c>
      <c r="F10" s="102">
        <v>1080</v>
      </c>
      <c r="G10" s="101">
        <v>870</v>
      </c>
      <c r="H10" s="102">
        <v>968</v>
      </c>
      <c r="I10" s="102">
        <v>986</v>
      </c>
      <c r="J10" s="102">
        <v>1192</v>
      </c>
      <c r="K10" s="101">
        <v>990</v>
      </c>
      <c r="L10" s="73"/>
      <c r="M10" s="73"/>
      <c r="N10" s="73"/>
    </row>
    <row r="11" spans="1:21" ht="18.75" x14ac:dyDescent="0.25">
      <c r="A11" s="45" t="s">
        <v>52</v>
      </c>
      <c r="B11" s="69"/>
      <c r="C11" s="103"/>
      <c r="D11" s="104"/>
      <c r="E11" s="104"/>
      <c r="F11" s="104"/>
      <c r="G11" s="103"/>
      <c r="H11" s="104"/>
      <c r="I11" s="104"/>
      <c r="J11" s="104"/>
      <c r="K11" s="103"/>
      <c r="L11" s="74"/>
      <c r="M11" s="74"/>
      <c r="N11" s="74"/>
    </row>
    <row r="12" spans="1:21" ht="18.75" x14ac:dyDescent="0.25">
      <c r="A12" s="67"/>
      <c r="B12" s="17" t="s">
        <v>55</v>
      </c>
      <c r="C12" s="105">
        <v>1015</v>
      </c>
      <c r="D12" s="106">
        <v>1270</v>
      </c>
      <c r="E12" s="106">
        <v>1321</v>
      </c>
      <c r="F12" s="106">
        <v>1492</v>
      </c>
      <c r="G12" s="105">
        <v>1100</v>
      </c>
      <c r="H12" s="106">
        <v>1419</v>
      </c>
      <c r="I12" s="106">
        <v>1387</v>
      </c>
      <c r="J12" s="106">
        <v>1540</v>
      </c>
      <c r="K12" s="105">
        <v>1023</v>
      </c>
      <c r="L12" s="75"/>
      <c r="M12" s="75"/>
      <c r="N12" s="75"/>
    </row>
    <row r="13" spans="1:21" ht="18.75" x14ac:dyDescent="0.25">
      <c r="A13" s="68"/>
      <c r="B13" s="17" t="s">
        <v>56</v>
      </c>
      <c r="C13" s="107">
        <v>557</v>
      </c>
      <c r="D13" s="108">
        <v>739</v>
      </c>
      <c r="E13" s="108">
        <v>708</v>
      </c>
      <c r="F13" s="108">
        <v>933</v>
      </c>
      <c r="G13" s="107">
        <v>824</v>
      </c>
      <c r="H13" s="108">
        <v>773</v>
      </c>
      <c r="I13" s="108">
        <v>820</v>
      </c>
      <c r="J13" s="108">
        <v>753</v>
      </c>
      <c r="K13" s="107">
        <v>732</v>
      </c>
      <c r="L13" s="76"/>
      <c r="M13" s="76"/>
      <c r="N13" s="76"/>
    </row>
    <row r="14" spans="1:21" x14ac:dyDescent="0.25">
      <c r="A14" s="45" t="s">
        <v>69</v>
      </c>
      <c r="B14" s="45"/>
      <c r="C14" s="105"/>
      <c r="D14" s="106"/>
      <c r="E14" s="106"/>
      <c r="F14" s="106"/>
      <c r="G14" s="105"/>
      <c r="H14" s="106"/>
      <c r="I14" s="106"/>
      <c r="J14" s="106"/>
      <c r="K14" s="105"/>
      <c r="L14" s="75"/>
      <c r="M14" s="75"/>
      <c r="N14" s="75"/>
    </row>
    <row r="15" spans="1:21" ht="18.75" x14ac:dyDescent="0.25">
      <c r="A15" s="68"/>
      <c r="B15" s="17" t="s">
        <v>68</v>
      </c>
      <c r="C15" s="105">
        <v>488</v>
      </c>
      <c r="D15" s="106">
        <v>512</v>
      </c>
      <c r="E15" s="106">
        <v>649</v>
      </c>
      <c r="F15" s="106">
        <v>756</v>
      </c>
      <c r="G15" s="105">
        <v>400</v>
      </c>
      <c r="H15" s="106">
        <v>506</v>
      </c>
      <c r="I15" s="106">
        <v>531</v>
      </c>
      <c r="J15" s="106">
        <v>689</v>
      </c>
      <c r="K15" s="105">
        <v>470</v>
      </c>
      <c r="L15" s="75"/>
      <c r="M15" s="75"/>
      <c r="N15" s="75"/>
    </row>
    <row r="16" spans="1:21" ht="18" customHeight="1" x14ac:dyDescent="0.25">
      <c r="A16" s="68"/>
      <c r="B16" s="17" t="s">
        <v>59</v>
      </c>
      <c r="C16" s="105">
        <v>197</v>
      </c>
      <c r="D16" s="106">
        <v>271</v>
      </c>
      <c r="E16" s="106">
        <v>221</v>
      </c>
      <c r="F16" s="106">
        <v>199</v>
      </c>
      <c r="G16" s="105">
        <v>221</v>
      </c>
      <c r="H16" s="106">
        <v>243</v>
      </c>
      <c r="I16" s="106">
        <v>257</v>
      </c>
      <c r="J16" s="106">
        <v>301</v>
      </c>
      <c r="K16" s="105">
        <v>215</v>
      </c>
      <c r="L16" s="75"/>
      <c r="M16" s="75"/>
      <c r="N16" s="75"/>
    </row>
    <row r="17" spans="1:14" ht="18" customHeight="1" x14ac:dyDescent="0.25">
      <c r="A17" s="68"/>
      <c r="B17" s="17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18" customHeight="1" x14ac:dyDescent="0.25">
      <c r="A18" s="120" t="s">
        <v>71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15.75" customHeight="1" x14ac:dyDescent="0.2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6.5" customHeight="1" x14ac:dyDescent="0.25">
      <c r="A20" s="111" t="s">
        <v>75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</row>
    <row r="21" spans="1:14" x14ac:dyDescent="0.25">
      <c r="A21" s="17"/>
      <c r="B21" s="78"/>
      <c r="C21" s="78"/>
      <c r="D21" s="78"/>
      <c r="E21" s="78"/>
      <c r="F21" s="78"/>
    </row>
  </sheetData>
  <mergeCells count="4">
    <mergeCell ref="C2:F2"/>
    <mergeCell ref="G2:J2"/>
    <mergeCell ref="K2:N2"/>
    <mergeCell ref="A18:N19"/>
  </mergeCells>
  <phoneticPr fontId="2"/>
  <pageMargins left="0.47244094488188981" right="0.24" top="0.55118110236220474" bottom="0.55118110236220474" header="0.51181102362204722" footer="0.51181102362204722"/>
  <pageSetup paperSize="9" scale="71" fitToHeight="0" orientation="landscape" blackAndWhite="1" r:id="rId1"/>
  <headerFooter scaleWithDoc="0" alignWithMargins="0">
    <oddFooter>&amp;C&amp;"Times New Roman,標準"&amp;10-&amp;A-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</vt:lpstr>
      <vt:lpstr>1</vt:lpstr>
      <vt:lpstr>2</vt:lpstr>
      <vt:lpstr>3</vt:lpstr>
      <vt:lpstr>'0'!Print_Area</vt:lpstr>
      <vt:lpstr>'1'!Print_Area</vt:lpstr>
      <vt:lpstr>'2'!Print_Area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Canon Inc.</dc:creator>
  <cp:lastModifiedBy>ota.ai</cp:lastModifiedBy>
  <cp:lastPrinted>2024-04-23T10:44:00Z</cp:lastPrinted>
  <dcterms:created xsi:type="dcterms:W3CDTF">1998-11-10T10:40:36Z</dcterms:created>
  <dcterms:modified xsi:type="dcterms:W3CDTF">2024-04-24T04:32:57Z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